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 codeName="{AE6600E7-7A62-396C-DE95-9942FA9DD81E}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93812DF-FC36-4A1B-850A-7D0F219E6498}" xr6:coauthVersionLast="47" xr6:coauthVersionMax="47" xr10:uidLastSave="{00000000-0000-0000-0000-000000000000}"/>
  <bookViews>
    <workbookView xWindow="-120" yWindow="-120" windowWidth="29040" windowHeight="15840" tabRatio="877" activeTab="3" xr2:uid="{00000000-000D-0000-FFFF-FFFF00000000}"/>
  </bookViews>
  <sheets>
    <sheet name="раздел 0" sheetId="1" r:id="rId1"/>
    <sheet name="раздел 1,2" sheetId="37" r:id="rId2"/>
    <sheet name="раздел 3" sheetId="38" r:id="rId3"/>
    <sheet name="раздел 4,5" sheetId="39" r:id="rId4"/>
    <sheet name="раздел 6" sheetId="40" r:id="rId5"/>
    <sheet name="раздел 7,8" sheetId="41" r:id="rId6"/>
    <sheet name="раздел 9,10,11" sheetId="42" r:id="rId7"/>
    <sheet name="раздел 12,13" sheetId="43" r:id="rId8"/>
    <sheet name="раздел 14" sheetId="44" r:id="rId9"/>
    <sheet name="раздел 15" sheetId="45" r:id="rId10"/>
    <sheet name="ПРОВЕРКА" sheetId="46" state="hidden" r:id="rId11"/>
    <sheet name="справочник" sheetId="47" state="hidden" r:id="rId12"/>
  </sheets>
  <definedNames>
    <definedName name="_xlnm._FilterDatabase" localSheetId="10" hidden="1">ПРОВЕРКА!$A$2:$B$384</definedName>
    <definedName name="_xlnm.Print_Area" localSheetId="0">'раздел 0'!$A$1:$FE$33</definedName>
    <definedName name="тип">справочник!$A$2:$A$12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65" i="46" l="1"/>
  <c r="A364" i="46"/>
  <c r="A360" i="46"/>
  <c r="A350" i="46"/>
  <c r="A244" i="46"/>
  <c r="A243" i="46"/>
  <c r="A241" i="46"/>
  <c r="A240" i="46"/>
  <c r="A239" i="46"/>
  <c r="A238" i="46"/>
  <c r="A237" i="46"/>
  <c r="A236" i="46"/>
  <c r="A235" i="46"/>
  <c r="A234" i="46"/>
  <c r="A233" i="46"/>
  <c r="A232" i="46"/>
  <c r="A231" i="46"/>
  <c r="A230" i="46"/>
  <c r="A229" i="46"/>
  <c r="A228" i="46"/>
  <c r="A227" i="46"/>
  <c r="A226" i="46"/>
  <c r="A225" i="46"/>
  <c r="A224" i="46"/>
  <c r="A223" i="46"/>
  <c r="A222" i="46"/>
  <c r="A221" i="46"/>
  <c r="A220" i="46"/>
  <c r="A219" i="46"/>
  <c r="A218" i="46"/>
  <c r="A217" i="46"/>
  <c r="A216" i="46"/>
  <c r="A215" i="46"/>
  <c r="A214" i="46"/>
  <c r="A213" i="46"/>
  <c r="A212" i="46"/>
  <c r="A211" i="46"/>
  <c r="A210" i="46"/>
  <c r="A209" i="46"/>
  <c r="A208" i="46"/>
  <c r="A206" i="46"/>
  <c r="A205" i="46"/>
  <c r="A204" i="46"/>
  <c r="A203" i="46"/>
  <c r="A201" i="46"/>
  <c r="A200" i="46"/>
  <c r="A199" i="46"/>
  <c r="A198" i="46"/>
  <c r="A197" i="46"/>
  <c r="A196" i="46"/>
  <c r="A195" i="46"/>
  <c r="A194" i="46"/>
  <c r="A193" i="46"/>
  <c r="A379" i="46"/>
  <c r="A374" i="46"/>
  <c r="A275" i="46"/>
  <c r="A254" i="46"/>
  <c r="A185" i="46"/>
  <c r="A164" i="46"/>
  <c r="A143" i="46"/>
  <c r="A122" i="46"/>
  <c r="A101" i="46"/>
  <c r="A84" i="46"/>
  <c r="A50" i="46"/>
  <c r="A49" i="46"/>
  <c r="A40" i="46"/>
  <c r="A39" i="46"/>
  <c r="A30" i="46"/>
  <c r="A29" i="46"/>
  <c r="A20" i="46"/>
  <c r="A19" i="46"/>
  <c r="A10" i="46"/>
  <c r="A9" i="46"/>
  <c r="A356" i="46"/>
  <c r="A308" i="46"/>
  <c r="A293" i="46"/>
  <c r="A266" i="46"/>
  <c r="A245" i="46"/>
  <c r="A176" i="46"/>
  <c r="A155" i="46"/>
  <c r="A134" i="46"/>
  <c r="A113" i="46"/>
  <c r="A92" i="46"/>
  <c r="A75" i="46"/>
  <c r="A193" i="38"/>
  <c r="A286" i="46"/>
  <c r="A285" i="46"/>
  <c r="A284" i="46"/>
  <c r="A283" i="46"/>
  <c r="A282" i="46"/>
  <c r="A280" i="46"/>
  <c r="A279" i="46"/>
  <c r="A278" i="46"/>
  <c r="A277" i="46"/>
  <c r="A276" i="46"/>
  <c r="A274" i="46"/>
  <c r="A273" i="46"/>
  <c r="A272" i="46"/>
  <c r="A271" i="46"/>
  <c r="A270" i="46"/>
  <c r="A269" i="46"/>
  <c r="A268" i="46"/>
  <c r="A267" i="46"/>
  <c r="A265" i="46"/>
  <c r="A264" i="46"/>
  <c r="A263" i="46"/>
  <c r="A262" i="46"/>
  <c r="A261" i="46"/>
  <c r="A259" i="46"/>
  <c r="A258" i="46"/>
  <c r="A257" i="46"/>
  <c r="A256" i="46"/>
  <c r="A255" i="46"/>
  <c r="A253" i="46"/>
  <c r="A252" i="46"/>
  <c r="A251" i="46"/>
  <c r="A250" i="46"/>
  <c r="A249" i="46"/>
  <c r="A248" i="46"/>
  <c r="A247" i="46"/>
  <c r="A246" i="46"/>
  <c r="A383" i="46"/>
  <c r="A382" i="46"/>
  <c r="A381" i="46"/>
  <c r="A378" i="46"/>
  <c r="A377" i="46"/>
  <c r="A376" i="46"/>
  <c r="A375" i="46"/>
  <c r="A373" i="46"/>
  <c r="A372" i="46"/>
  <c r="A371" i="46"/>
  <c r="A370" i="46"/>
  <c r="A369" i="46"/>
  <c r="A362" i="46"/>
  <c r="A335" i="46"/>
  <c r="A334" i="46"/>
  <c r="A333" i="46"/>
  <c r="A332" i="46"/>
  <c r="A331" i="46"/>
  <c r="A326" i="46"/>
  <c r="A319" i="46"/>
  <c r="A318" i="46"/>
  <c r="A317" i="46"/>
  <c r="A316" i="46"/>
  <c r="A315" i="46"/>
  <c r="A314" i="46"/>
  <c r="A313" i="46"/>
  <c r="A312" i="46"/>
  <c r="A311" i="46"/>
  <c r="A310" i="46"/>
  <c r="A309" i="46"/>
  <c r="A307" i="46"/>
  <c r="A306" i="46"/>
  <c r="A305" i="46"/>
  <c r="A304" i="46"/>
  <c r="A303" i="46"/>
  <c r="A302" i="46"/>
  <c r="A301" i="46"/>
  <c r="A300" i="46"/>
  <c r="A299" i="46"/>
  <c r="A298" i="46"/>
  <c r="A297" i="46"/>
  <c r="A296" i="46"/>
  <c r="A295" i="46"/>
  <c r="A294" i="46"/>
  <c r="A292" i="46"/>
  <c r="A291" i="46"/>
  <c r="A290" i="46"/>
  <c r="A336" i="46"/>
  <c r="A340" i="46"/>
  <c r="A341" i="46"/>
  <c r="A343" i="46"/>
  <c r="A344" i="46"/>
  <c r="A345" i="46"/>
  <c r="A327" i="46"/>
  <c r="A328" i="46"/>
  <c r="A348" i="46"/>
  <c r="A349" i="46"/>
  <c r="A192" i="46"/>
  <c r="A191" i="46"/>
  <c r="A189" i="46"/>
  <c r="A188" i="46"/>
  <c r="A187" i="46"/>
  <c r="A186" i="46"/>
  <c r="A184" i="46"/>
  <c r="A183" i="46"/>
  <c r="A182" i="46"/>
  <c r="A181" i="46"/>
  <c r="A180" i="46"/>
  <c r="A179" i="46"/>
  <c r="A178" i="46"/>
  <c r="A177" i="46"/>
  <c r="A175" i="46"/>
  <c r="A174" i="46"/>
  <c r="A173" i="46"/>
  <c r="A172" i="46"/>
  <c r="A171" i="46"/>
  <c r="A169" i="46"/>
  <c r="A168" i="46"/>
  <c r="A167" i="46"/>
  <c r="A166" i="46"/>
  <c r="A165" i="46"/>
  <c r="A163" i="46"/>
  <c r="A162" i="46"/>
  <c r="A161" i="46"/>
  <c r="A160" i="46"/>
  <c r="A159" i="46"/>
  <c r="A158" i="46"/>
  <c r="A157" i="46"/>
  <c r="A156" i="46"/>
  <c r="A154" i="46"/>
  <c r="A153" i="46"/>
  <c r="A152" i="46"/>
  <c r="A151" i="46"/>
  <c r="A150" i="46"/>
  <c r="A148" i="46"/>
  <c r="A147" i="46"/>
  <c r="A146" i="46"/>
  <c r="A145" i="46"/>
  <c r="A144" i="46"/>
  <c r="A142" i="46"/>
  <c r="A141" i="46"/>
  <c r="A140" i="46"/>
  <c r="A139" i="46"/>
  <c r="A138" i="46"/>
  <c r="A137" i="46"/>
  <c r="A136" i="46"/>
  <c r="A135" i="46"/>
  <c r="A133" i="46"/>
  <c r="A132" i="46"/>
  <c r="A131" i="46"/>
  <c r="A130" i="46"/>
  <c r="A129" i="46"/>
  <c r="A127" i="46"/>
  <c r="A126" i="46"/>
  <c r="A125" i="46"/>
  <c r="A124" i="46"/>
  <c r="A123" i="46"/>
  <c r="A121" i="46"/>
  <c r="A120" i="46"/>
  <c r="A119" i="46"/>
  <c r="A118" i="46"/>
  <c r="A117" i="46"/>
  <c r="A116" i="46"/>
  <c r="A115" i="46"/>
  <c r="A114" i="46"/>
  <c r="A112" i="46"/>
  <c r="A111" i="46"/>
  <c r="A110" i="46"/>
  <c r="A109" i="46"/>
  <c r="A108" i="46"/>
  <c r="A107" i="46"/>
  <c r="A106" i="46"/>
  <c r="A105" i="46"/>
  <c r="A104" i="46"/>
  <c r="A103" i="46"/>
  <c r="A102" i="46"/>
  <c r="A100" i="46"/>
  <c r="A99" i="46"/>
  <c r="A98" i="46"/>
  <c r="A97" i="46"/>
  <c r="A96" i="46"/>
  <c r="A95" i="46"/>
  <c r="A94" i="46"/>
  <c r="A93" i="46"/>
  <c r="A91" i="46"/>
  <c r="A90" i="46"/>
  <c r="A88" i="46"/>
  <c r="A87" i="46"/>
  <c r="A86" i="46"/>
  <c r="A85" i="46"/>
  <c r="A83" i="46"/>
  <c r="A82" i="46"/>
  <c r="A81" i="46"/>
  <c r="A80" i="46"/>
  <c r="A79" i="46"/>
  <c r="A78" i="46"/>
  <c r="A77" i="46"/>
  <c r="A76" i="46"/>
  <c r="A60" i="46"/>
  <c r="A59" i="46"/>
  <c r="A58" i="46"/>
  <c r="A57" i="46"/>
  <c r="A56" i="46"/>
  <c r="A55" i="46"/>
  <c r="A54" i="46"/>
  <c r="A53" i="46"/>
  <c r="A52" i="46"/>
  <c r="A51" i="46"/>
  <c r="A48" i="46"/>
  <c r="A46" i="46"/>
  <c r="A47" i="46"/>
  <c r="A45" i="46"/>
  <c r="A35" i="46"/>
  <c r="A44" i="46"/>
  <c r="A43" i="46"/>
  <c r="A42" i="46"/>
  <c r="A41" i="46"/>
  <c r="A38" i="46"/>
  <c r="A37" i="46"/>
  <c r="A36" i="46"/>
  <c r="A6" i="46"/>
  <c r="A5" i="46"/>
  <c r="A34" i="46"/>
  <c r="A33" i="46"/>
  <c r="A32" i="46"/>
  <c r="A31" i="46"/>
  <c r="A28" i="46"/>
  <c r="A27" i="46"/>
  <c r="A26" i="46"/>
  <c r="A25" i="46"/>
  <c r="A24" i="46"/>
  <c r="A23" i="46"/>
  <c r="A22" i="46"/>
  <c r="A21" i="46"/>
  <c r="A18" i="46"/>
  <c r="A17" i="46"/>
  <c r="A15" i="46"/>
  <c r="A16" i="46"/>
  <c r="A14" i="46"/>
  <c r="A13" i="46"/>
  <c r="A12" i="46"/>
  <c r="A11" i="46"/>
  <c r="A8" i="46"/>
  <c r="A7" i="46"/>
  <c r="A3" i="46"/>
  <c r="A384" i="46"/>
  <c r="A353" i="46"/>
  <c r="A128" i="46"/>
  <c r="A69" i="46"/>
  <c r="A207" i="46"/>
  <c r="A149" i="46"/>
  <c r="A190" i="46"/>
  <c r="A281" i="46"/>
  <c r="A358" i="46"/>
  <c r="A357" i="46"/>
  <c r="A288" i="46"/>
  <c r="A89" i="46"/>
  <c r="A170" i="46"/>
  <c r="A367" i="46"/>
  <c r="A368" i="46"/>
  <c r="A354" i="46"/>
  <c r="A347" i="46"/>
  <c r="A346" i="46"/>
  <c r="A330" i="46"/>
  <c r="A329" i="46"/>
  <c r="A337" i="46"/>
  <c r="A325" i="46"/>
  <c r="A324" i="46"/>
  <c r="A342" i="46"/>
  <c r="A323" i="46"/>
  <c r="A322" i="46"/>
  <c r="A338" i="46"/>
  <c r="A339" i="46"/>
  <c r="A320" i="46"/>
  <c r="A321" i="46"/>
  <c r="A73" i="46"/>
  <c r="A72" i="46"/>
  <c r="A62" i="46"/>
  <c r="A242" i="46"/>
  <c r="A260" i="46"/>
  <c r="A74" i="46"/>
  <c r="A61" i="46"/>
  <c r="A202" i="46"/>
  <c r="A63" i="46"/>
  <c r="A65" i="46"/>
  <c r="A67" i="46"/>
  <c r="A71" i="46"/>
  <c r="A352" i="46"/>
  <c r="A70" i="46"/>
  <c r="A68" i="46"/>
  <c r="A66" i="46"/>
  <c r="A1" i="46" l="1"/>
</calcChain>
</file>

<file path=xl/sharedStrings.xml><?xml version="1.0" encoding="utf-8"?>
<sst xmlns="http://schemas.openxmlformats.org/spreadsheetml/2006/main" count="802" uniqueCount="687">
  <si>
    <t>КОНФИДЕНЦИАЛЬНОСТЬ ГАРАНТИРУЕТСЯ ПОЛУЧАТЕЛЕМ ИНФОРМАЦИИ</t>
  </si>
  <si>
    <t xml:space="preserve"> г.</t>
  </si>
  <si>
    <t>Форма № 85-К</t>
  </si>
  <si>
    <t>-</t>
  </si>
  <si>
    <t>Годовая</t>
  </si>
  <si>
    <t>Наименование отчитывающейся организации</t>
  </si>
  <si>
    <t>Почтовый адрес</t>
  </si>
  <si>
    <t>Код
формы
по ОКУД</t>
  </si>
  <si>
    <t>Код</t>
  </si>
  <si>
    <t>0609506</t>
  </si>
  <si>
    <t>всего</t>
  </si>
  <si>
    <t>Наименование показателей</t>
  </si>
  <si>
    <t>Всего</t>
  </si>
  <si>
    <t>в том числе:</t>
  </si>
  <si>
    <t>старшие воспитатели</t>
  </si>
  <si>
    <t>социальные педагоги</t>
  </si>
  <si>
    <t>воспитатели</t>
  </si>
  <si>
    <t>50 - 54</t>
  </si>
  <si>
    <t>55 - 59</t>
  </si>
  <si>
    <t>Наименование показателя</t>
  </si>
  <si>
    <t>(Ф.И.О.)</t>
  </si>
  <si>
    <t>(подпись)</t>
  </si>
  <si>
    <t>(должность)</t>
  </si>
  <si>
    <t>(дата составления документа)</t>
  </si>
  <si>
    <t>из них - девочки</t>
  </si>
  <si>
    <t>учителя-логопеды</t>
  </si>
  <si>
    <t>учителя-дефектологи</t>
  </si>
  <si>
    <t>педагоги-психологи</t>
  </si>
  <si>
    <t>педагоги-организаторы</t>
  </si>
  <si>
    <t>ФЕДЕРАЛЬНОЕ СТАТИСТИЧЕСКОЕ НАБЛЮДЕНИЕ</t>
  </si>
  <si>
    <t>Предоставляют:</t>
  </si>
  <si>
    <t>Сроки предоставления</t>
  </si>
  <si>
    <t xml:space="preserve">от </t>
  </si>
  <si>
    <t>№</t>
  </si>
  <si>
    <t>из них:</t>
  </si>
  <si>
    <t>группы компенсирующей направленности</t>
  </si>
  <si>
    <t>группы общеразвивающей направленности</t>
  </si>
  <si>
    <t>группы оздоровительной направленности</t>
  </si>
  <si>
    <t>группы комбинированной направленности</t>
  </si>
  <si>
    <t>высшее</t>
  </si>
  <si>
    <t>для детей с туберкулезной интоксикацией</t>
  </si>
  <si>
    <t>разновозрастные группы</t>
  </si>
  <si>
    <t>до 3</t>
  </si>
  <si>
    <t>с ограниченными возможностями здоровья</t>
  </si>
  <si>
    <t>с нарушением слуха</t>
  </si>
  <si>
    <t>с нарушением речи</t>
  </si>
  <si>
    <t>с нарушением зрения</t>
  </si>
  <si>
    <t>с нарушением интеллекта</t>
  </si>
  <si>
    <t>с задержкой психического развития</t>
  </si>
  <si>
    <t>с нарушением опорно-двигательного аппарата</t>
  </si>
  <si>
    <t>со сложным дефектом</t>
  </si>
  <si>
    <t>другого профиля</t>
  </si>
  <si>
    <t>группы кратковременного пребывания</t>
  </si>
  <si>
    <t>группы круглосуточного пребывания</t>
  </si>
  <si>
    <t>для часто болеющих детей</t>
  </si>
  <si>
    <t>семейные дошкольные группы</t>
  </si>
  <si>
    <t>в том числе в возрасте, лет</t>
  </si>
  <si>
    <t>другие педагогические работники</t>
  </si>
  <si>
    <t>40 - 44</t>
  </si>
  <si>
    <t>Из гр. 3 - женщины</t>
  </si>
  <si>
    <t>45 - 49</t>
  </si>
  <si>
    <t>из них педагогическое</t>
  </si>
  <si>
    <t>СВЕДЕНИЯ О ДЕЯТЕЛЬНОСТИ ОРГАНИЗАЦИИ, ОСУЩЕСТВЛЯЮЩЕЙ ОБРАЗОВАТЕЛЬНУЮ
ДЕЯТЕЛЬНОСТЬ ПО ОБРАЗОВАТЕЛЬНЫМ ПРОГРАММАМ ДОШКОЛЬНОГО ОБРАЗОВАНИЯ,
ПРИСМОТР И УХОД ЗА ДЕТЬМИ</t>
  </si>
  <si>
    <t>группы для детей раннего возраста</t>
  </si>
  <si>
    <t>группы по присмотру и уходу</t>
  </si>
  <si>
    <t>7 и старше</t>
  </si>
  <si>
    <t>музыкальные руководители</t>
  </si>
  <si>
    <t xml:space="preserve">территориальному органу Росстата в субъекте Российской Федерации </t>
  </si>
  <si>
    <t>по установленному им адресу</t>
  </si>
  <si>
    <t>общеразвивающей направленности</t>
  </si>
  <si>
    <t>по присмотру и уходу</t>
  </si>
  <si>
    <t>инструкторы по физической культуре</t>
  </si>
  <si>
    <t>педагоги дополнительного образования</t>
  </si>
  <si>
    <t>30 - 34</t>
  </si>
  <si>
    <t>35 - 39</t>
  </si>
  <si>
    <t>60 - 64</t>
  </si>
  <si>
    <t>в том числе для воспитанников:</t>
  </si>
  <si>
    <t>Численность воспитанников - всего</t>
  </si>
  <si>
    <t>коммуникационного оборудования</t>
  </si>
  <si>
    <t>на приобретение программного обеспечения, адаптацию и доработку программного обеспечения, выполненные собственными силами</t>
  </si>
  <si>
    <t>в том числе российского программного обеспечения</t>
  </si>
  <si>
    <t>на оплату услуг электросвязи</t>
  </si>
  <si>
    <t>затраты на продукты и услуги в области информационной безопасности</t>
  </si>
  <si>
    <t>Внутренние затраты на внедрение и использование цифровых технологий</t>
  </si>
  <si>
    <t>из них на приобретение:</t>
  </si>
  <si>
    <t>вычислительной техники и оргтехники</t>
  </si>
  <si>
    <t>средства бюджетов всех уровней</t>
  </si>
  <si>
    <t>прочие привлеченные средства</t>
  </si>
  <si>
    <t>физических лиц</t>
  </si>
  <si>
    <t>в том числе по источникам финансирования:</t>
  </si>
  <si>
    <t>собственные средства организации</t>
  </si>
  <si>
    <t>некоммерческих организаций</t>
  </si>
  <si>
    <t>Нарушение порядка предоставления первичных статистических данных или несвоевременное предоставление этих данных,
либо предоставление недостоверных первичных статистических данных влечет ответственность, установленную
 Кодексом Российской Федерации об административных правонарушениях</t>
  </si>
  <si>
    <t>16 января</t>
  </si>
  <si>
    <t>из них</t>
  </si>
  <si>
    <t>из них имеют образование</t>
  </si>
  <si>
    <t>Кроме того, численность внешних совместителей</t>
  </si>
  <si>
    <t>Численность педагогических работников - всего</t>
  </si>
  <si>
    <t>(раздел заполняет только дошкольная образовательная организация, являющаяся самостоятельным юридическим лицом)</t>
  </si>
  <si>
    <t>в том числе имеют общий стаж работы, лет</t>
  </si>
  <si>
    <t>Группы сокращенного дня (8 - 10 часов)</t>
  </si>
  <si>
    <t>Группы полного дня (10,5 - 12 часов)</t>
  </si>
  <si>
    <t>Группы продленного дня (13 - 14 часов)</t>
  </si>
  <si>
    <t>Группы круглосуточного пребывания (24 часа)</t>
  </si>
  <si>
    <t>Виды групп</t>
  </si>
  <si>
    <t>в них</t>
  </si>
  <si>
    <t>педагоги иностранных языков</t>
  </si>
  <si>
    <t>Здания, которые требуют капитального ремонта</t>
  </si>
  <si>
    <t>Здания, которые находятся в аварийном состоянии</t>
  </si>
  <si>
    <t>Внешняя площадь организации</t>
  </si>
  <si>
    <t>Площадки для прогулки групп</t>
  </si>
  <si>
    <t>интерактивной доски/стола</t>
  </si>
  <si>
    <t>цифрового/интерактивного пола</t>
  </si>
  <si>
    <t>бизибордов</t>
  </si>
  <si>
    <t>стола для рисования в технике Эбру</t>
  </si>
  <si>
    <t>сухого бассейна</t>
  </si>
  <si>
    <t>светового стола для рисования песком</t>
  </si>
  <si>
    <t>компьютерных игр в образовательных целях</t>
  </si>
  <si>
    <t>магнитных досок</t>
  </si>
  <si>
    <t>батута</t>
  </si>
  <si>
    <t>пандуса</t>
  </si>
  <si>
    <t>подъемника для детей</t>
  </si>
  <si>
    <t>лифта для детей</t>
  </si>
  <si>
    <t>книг для слабовидящих</t>
  </si>
  <si>
    <t>электронных обучающих материалов (игр и презентаций)</t>
  </si>
  <si>
    <t>стационарного спортивного оборудования (тренажеров)</t>
  </si>
  <si>
    <t>Персональные компьютеры - всего</t>
  </si>
  <si>
    <t>ноутбуки и другие портативные персональные компьютеры (кроме планшетных)</t>
  </si>
  <si>
    <t>планшетные компьютеры</t>
  </si>
  <si>
    <t>Мультимедийные проекторы</t>
  </si>
  <si>
    <t>дети-инвалиды</t>
  </si>
  <si>
    <t>Наименование программ</t>
  </si>
  <si>
    <t>комплексные</t>
  </si>
  <si>
    <t>парциальные</t>
  </si>
  <si>
    <t>Наличие в образовательной организации:</t>
  </si>
  <si>
    <t>код</t>
  </si>
  <si>
    <t>Тип организации</t>
  </si>
  <si>
    <t>Тип поселения</t>
  </si>
  <si>
    <t>Статус организации</t>
  </si>
  <si>
    <t>Вид благоустройства</t>
  </si>
  <si>
    <t>Режим функционирования</t>
  </si>
  <si>
    <t>Раздел 2. Режим работы организации</t>
  </si>
  <si>
    <t>Итого по всем группам (сумма стр. 07 - 11)</t>
  </si>
  <si>
    <t>Раздел 3. Распределение воспитанников по группам</t>
  </si>
  <si>
    <t>Из общего числа (строки 13):</t>
  </si>
  <si>
    <t>Раздел 4. Распределение воспитанников по возрасту, человек</t>
  </si>
  <si>
    <t>без гражданства</t>
  </si>
  <si>
    <t>Раздел 6. Распределение работников по уровню образования и полу, человек</t>
  </si>
  <si>
    <t>Численность педагогических работников - всего (сумма строк 47 - 58)</t>
  </si>
  <si>
    <t>младший воспитатель</t>
  </si>
  <si>
    <t>помощник воспитателя</t>
  </si>
  <si>
    <t>Медицинский персонал организации</t>
  </si>
  <si>
    <t>Раздел 7. Распределение педагогических работников по возрасту, человек</t>
  </si>
  <si>
    <t>65 и более</t>
  </si>
  <si>
    <t>Раздел 8. Распределение педагогических работников по стажу работы, человек</t>
  </si>
  <si>
    <t>Раздел 9. Площадь территории организации</t>
  </si>
  <si>
    <t>Раздел 10. Материально-техническая база дошкольной образовательной организации</t>
  </si>
  <si>
    <t>Внутренняя площадь помещений - всего (сумма строк 83 - 104)</t>
  </si>
  <si>
    <t>кабинет заведующего</t>
  </si>
  <si>
    <t>групповые комнаты</t>
  </si>
  <si>
    <t>спальни</t>
  </si>
  <si>
    <t>соляная пещера</t>
  </si>
  <si>
    <t>комнаты для специалистов</t>
  </si>
  <si>
    <t>медицинский кабинет</t>
  </si>
  <si>
    <t>изолятор</t>
  </si>
  <si>
    <t>процедурный кабинет</t>
  </si>
  <si>
    <t>методический кабинет</t>
  </si>
  <si>
    <t>физкультурный/спортивный зал</t>
  </si>
  <si>
    <t>музыкальный зал</t>
  </si>
  <si>
    <t>плавательный бассейн</t>
  </si>
  <si>
    <t>экологическая комната</t>
  </si>
  <si>
    <t>подсобное помещение</t>
  </si>
  <si>
    <t>лаборатория</t>
  </si>
  <si>
    <t>места для личной гигиены</t>
  </si>
  <si>
    <t>раздевальная</t>
  </si>
  <si>
    <t>кинозал</t>
  </si>
  <si>
    <t>книгохранилище</t>
  </si>
  <si>
    <t>фитобар</t>
  </si>
  <si>
    <t>прочая внутренняя площадь в здании(ях)</t>
  </si>
  <si>
    <t>Зимний сад/Огород</t>
  </si>
  <si>
    <t>печатных книг/журналов для чтения воспитанниками</t>
  </si>
  <si>
    <t>скалодрома</t>
  </si>
  <si>
    <t>в том числе доступные для использования воспитанниками</t>
  </si>
  <si>
    <t>Принтер</t>
  </si>
  <si>
    <t>Сканер</t>
  </si>
  <si>
    <t>Затраты на внедрение и использование цифровых технологий - всего (сумма строк 139, 148)</t>
  </si>
  <si>
    <t>из строки 137</t>
  </si>
  <si>
    <t>на приобретение цифрового контента (книги, музыкальные произведения, изображения, видео в электронном виде и т.п.)</t>
  </si>
  <si>
    <t>Внутренние затраты на внедрение и использование цифровых технологий (сумма строк 150 - 152)</t>
  </si>
  <si>
    <t>за 202</t>
  </si>
  <si>
    <t>имеющие иностранное гражданство или имеющие несколько гражданств</t>
  </si>
  <si>
    <t>Наименование</t>
  </si>
  <si>
    <t>Ксерокс</t>
  </si>
  <si>
    <t>Многофункциональное устройство (МФУ, выполняющие операции печати, сканирования, копирования)</t>
  </si>
  <si>
    <t>Раздел 1. Сведения об организации</t>
  </si>
  <si>
    <t>юридические лица, индивидуальные предприниматели, осуществляющие образовательную</t>
  </si>
  <si>
    <t>деятельность по образовательным программам дошкольного образования, присмотр и уход за</t>
  </si>
  <si>
    <t>детьми (полный перечень респондентов приведен в указаниях по заполнению формы</t>
  </si>
  <si>
    <t>федерального статистического наблюдения):</t>
  </si>
  <si>
    <t>отчитывающейся организации по ОКПО
(для обособленного подразделения 
и головного подразделения юридического лица -
идентификационный номер)</t>
  </si>
  <si>
    <t>Наличие коллегиального органа управления с участием общественности (1 - да, 2 - нет)</t>
  </si>
  <si>
    <t>Раздел 5. Программы и формы их реализации, единица</t>
  </si>
  <si>
    <t>(без внешних совместителей и работавших по договорам гражданско-правового характера)</t>
  </si>
  <si>
    <t>Общая площадь дошкольной организации, включая прилегающую территорию</t>
  </si>
  <si>
    <t>Здания, в которых осуществляется образовательная деятельность, присмотр и уход за детьми, и их площадь</t>
  </si>
  <si>
    <t>помещения для приготовления и раздачи пищи</t>
  </si>
  <si>
    <t>Раздел 12. Техническое оснащение для детей-инвалидов и детей с ОВЗ, единица</t>
  </si>
  <si>
    <t>инвалидных колясок</t>
  </si>
  <si>
    <t>Раздел 13. Электронные ресурсы дошкольной образовательной организации, единица</t>
  </si>
  <si>
    <t>имеющие доступ к сети Интернет</t>
  </si>
  <si>
    <t>собственного сайта в сети Интернет (1 - да, 2 - нет)</t>
  </si>
  <si>
    <t>обзорных мультимедийных презентаций о дошкольной образовательной организации (1 - да, 2 - нет)</t>
  </si>
  <si>
    <t>в том числе на оплату доступа к сети Интернет</t>
  </si>
  <si>
    <t>(данный раздел заполняется при наличии лицензии на образовательную деятельность)</t>
  </si>
  <si>
    <t>Раздел 11. Оснащение дошкольной организации, единица</t>
  </si>
  <si>
    <t>Учебно-вспомогательный персонал:</t>
  </si>
  <si>
    <t>15.11.2021</t>
  </si>
  <si>
    <t>803</t>
  </si>
  <si>
    <t>Приказ Росстата:
Об утверждении формы
от 30.07.2021 № 456
О внесении изменений (при наличии)</t>
  </si>
  <si>
    <t>N строки</t>
  </si>
  <si>
    <t>Режим работы групп, в которых реализуется образовательная программа дошкольного образования (без групп по присмотру и уходу)</t>
  </si>
  <si>
    <t>Режим работы групп по присмотру и уходу (без реализации образовательных программ дошкольного образования)</t>
  </si>
  <si>
    <t>Число групп, ед</t>
  </si>
  <si>
    <t>мест, ед</t>
  </si>
  <si>
    <t>воспитанников, чел</t>
  </si>
  <si>
    <t>Группы кратковременного пребывания (5 часов и менее)</t>
  </si>
  <si>
    <t>Численность воспитанников, чел</t>
  </si>
  <si>
    <t>Число мест, ед</t>
  </si>
  <si>
    <t>в том числе для детей в возрасте 3 года и старше</t>
  </si>
  <si>
    <t>в группах для детей в возрасте 3 года и старше</t>
  </si>
  <si>
    <t>X</t>
  </si>
  <si>
    <r>
      <t xml:space="preserve">Всего (сумма строк </t>
    </r>
    <r>
      <rPr>
        <sz val="10"/>
        <color indexed="30"/>
        <rFont val="Times New Roman"/>
        <family val="1"/>
        <charset val="204"/>
      </rPr>
      <t>14, 23, 24, 27, 28, 29, 30</t>
    </r>
    <r>
      <rPr>
        <sz val="10"/>
        <rFont val="Times New Roman"/>
        <family val="1"/>
        <charset val="204"/>
      </rPr>
      <t>)</t>
    </r>
  </si>
  <si>
    <t>Из общей численности воспитанников (из стр. 36):</t>
  </si>
  <si>
    <t xml:space="preserve"> Всего (сумма гр. 4 - 11)</t>
  </si>
  <si>
    <t>(число полных лет на 1 января 2022 г.):</t>
  </si>
  <si>
    <t>Число реализуемых образовательных программ</t>
  </si>
  <si>
    <t>Общее число заключенных договоров с организациями на реализацию образовательных программ с использованием сетевой формы</t>
  </si>
  <si>
    <t>из них (из графы 3) число программ, реализуемых с использованием сетевой формы</t>
  </si>
  <si>
    <t>Образовательные программы дошкольного образования - всего (сумма строк 44 - 45)</t>
  </si>
  <si>
    <t>Всего работников</t>
  </si>
  <si>
    <t>среднее профессиональное образование по программам подготовки специалистов среднего звена</t>
  </si>
  <si>
    <t>Из общей численности учителей-дефектологов (стр. 52):</t>
  </si>
  <si>
    <t>учителя, имеющие специальное дефектологическое образование</t>
  </si>
  <si>
    <t>Численность педагогических работников (из стр. 46), прошедших в течение последних трех лет повышение квалификации и (или) профессиональную переподготовку</t>
  </si>
  <si>
    <t>моложе 25 лет</t>
  </si>
  <si>
    <t>25 - 29</t>
  </si>
  <si>
    <t>Число полных лет по состоянию на 1 января 2022 года</t>
  </si>
  <si>
    <t>Численность педагогических работников - всего (сумма строк 65 - 76)</t>
  </si>
  <si>
    <t>(сумма гр. 4 - 9)</t>
  </si>
  <si>
    <t>из общей численности работников (гр. 3) имеют педагогический стаж, всего</t>
  </si>
  <si>
    <t>(сумма гр. 11 - 16)</t>
  </si>
  <si>
    <t>в том числе имеют педагогический стаж работы, лет</t>
  </si>
  <si>
    <t>от 3 до 5</t>
  </si>
  <si>
    <t>от 5 до 10</t>
  </si>
  <si>
    <t>от 10 до 15</t>
  </si>
  <si>
    <t>от 15 до 20</t>
  </si>
  <si>
    <t>20 и более</t>
  </si>
  <si>
    <t>Число зданий, ед</t>
  </si>
  <si>
    <t>Площадь, м2 (с одним десятичным знаком)</t>
  </si>
  <si>
    <t>Число, ед</t>
  </si>
  <si>
    <t>Раздел 14. Затраты на внедрение и использование цифровых технологий дошкольной образовательной организацией в отчетном году, тысяч рублей (с одним десятичным знаком)</t>
  </si>
  <si>
    <t>на приобретение машин и оборудования, связанных с цифровыми технологиями, а также техническое обслуживание, модернизацию, текущий и капитальный ремонт, выполненные собственными силами</t>
  </si>
  <si>
    <t>Внешние затраты на внедрение и использование цифровых технологий</t>
  </si>
  <si>
    <t>Раздел 15. Источники финансирования внутренних затрат дошкольной образовательной организацией на внедрение и использование цифровых технологий, тысяч рублей (с одним десятичным знаком)</t>
  </si>
  <si>
    <t>Должностное лицо, ответственное за предоставление первичных статистических данных (лицо, уполномоченное предоставлять первичные статистические данные от имени юридического лица или от имени гражданина, осуществляющего предпринимательскую деятельность без образования юридического лица)</t>
  </si>
  <si>
    <t>E-mail &lt;1&gt;:</t>
  </si>
  <si>
    <t>(номер контактного телефона &lt;1&gt;)</t>
  </si>
  <si>
    <t>_____1_- Используются Федеральной службой государственной статистики и ее территориальными органами для дополнительного информирования о проведении в отношении респондента федерального статистического наблюдения по конкретным формам федерального статистического наблюдения, обязательным для предоставления, а также для направления извещений, уведомлений, квитанций и иных юридически значимых сообщений.</t>
  </si>
  <si>
    <t>_____В случае направления формы федерального статистического наблюдения через специального оператора связи вышеуказанное взаимодействие с респондентом осуществляется через специального оператора связи.</t>
  </si>
  <si>
    <t>"___" ____________ 2022 год</t>
  </si>
  <si>
    <r>
      <rPr>
        <b/>
        <sz val="10"/>
        <rFont val="Times New Roman"/>
        <family val="1"/>
        <charset val="204"/>
      </rPr>
      <t>по строке 01</t>
    </r>
    <r>
      <rPr>
        <sz val="10"/>
        <rFont val="Times New Roman"/>
        <family val="1"/>
        <charset val="204"/>
      </rPr>
      <t xml:space="preserve"> проставляется тип организации</t>
    </r>
  </si>
  <si>
    <t>"5" - дошкольная образовательная организация;</t>
  </si>
  <si>
    <t>"2" - обособленное подразделение (филиал) дошкольной образовательной организации;</t>
  </si>
  <si>
    <t>"3" - обособленное подразделение (филиал) общеобразовательной организации;</t>
  </si>
  <si>
    <t>"15" - обособленное подразделение (филиал) профессиональной образовательной организации;</t>
  </si>
  <si>
    <t>"6" - обособленное подразделение (филиал) образовательной организации высшего образования;</t>
  </si>
  <si>
    <t>"13" - подразделения (группы), осуществляющие образовательную деятельность по образовательным программам дошкольного образования, присмотр и уход за детьми; организованные при общеобразовательной организации;</t>
  </si>
  <si>
    <t>"16" - подразделения (группы), осуществляющие образовательную деятельность по образовательным программам дошкольного образования, присмотр и уход за детьми; организованные при профессиональной образовательной организации;</t>
  </si>
  <si>
    <t>"7" - подразделения (группы), осуществляющие образовательную деятельность по образовательным программам дошкольного образования, присмотр и уход за детьми; организованные при образовательной организация высшего образования;</t>
  </si>
  <si>
    <t>"8" - подразделения (группы), осуществляющие образовательную деятельность по образовательным программам дошкольного образования, присмотр и уход за детьми; организованные при организации дополнительного образования детей;</t>
  </si>
  <si>
    <t>"9" - подразделения (группы), созданные при ином юридическом лице или юридическое лицо, осуществляющее образовательную деятельность по образовательным программам дошкольного образования, присмотр и уход за детьми (организации здравоохранения, социального обслуживания, науки, культуры и другие, осуществляющие образовательную деятельность по образовательным программам дошкольного образования, присмотр и уход за детьми в качестве дополнительной к своей основной деятельности);</t>
  </si>
  <si>
    <t>"14" - организация, осуществляющая присмотр и уход за детьми, без осуществления образовательной деятельности по программам дошкольного образования (организации, осуществляющие присмотр и уход за детьми в качестве, как основной, так и дополнительной к своей основной деятельности). В данных организациях обеспечивается комплекс мер по организации питания и хозяйственно-бытового обслуживания детей, обеспечению соблюдения ими личной гигиены и режима дня;</t>
  </si>
  <si>
    <t>"17" - индивидуальный предприниматель.</t>
  </si>
  <si>
    <t>"1" - городская местность;</t>
  </si>
  <si>
    <t>"2" - сельская местность.</t>
  </si>
  <si>
    <t>"1" - функционирует;</t>
  </si>
  <si>
    <t>"2" - организация временно не работает из-за проведения капитального ремонта;</t>
  </si>
  <si>
    <t>"3" - организация, здания которой находятся в аварийном состоянии</t>
  </si>
  <si>
    <t>"4" - деятельность приостановлена;</t>
  </si>
  <si>
    <t>"5" - организация, здания которой требуют капитального ремонта;</t>
  </si>
  <si>
    <t>"70" - организация имеет только водоотведение;</t>
  </si>
  <si>
    <t>"22" - организация имеет только отопление;</t>
  </si>
  <si>
    <t>"46" - организация имеет только водоснабжение;</t>
  </si>
  <si>
    <t>"64" - организация имеет только водоснабжение и отопление;</t>
  </si>
  <si>
    <t>"65" - организация имеет только водоснабжение и водоотведение;</t>
  </si>
  <si>
    <t>"66" - организация имеет только водоотведение и отопление;</t>
  </si>
  <si>
    <t>"67" - организация имеет водоотведение, водоснабжение и отопление (полностью благоустроена);</t>
  </si>
  <si>
    <t>"68" - организация не благоустроена.</t>
  </si>
  <si>
    <t>"2" - пятидневный;</t>
  </si>
  <si>
    <t>"3" - шестидневный;</t>
  </si>
  <si>
    <t>"14" - семидневный (круглосуточно).</t>
  </si>
  <si>
    <t>"1" - наличие в дошкольной образовательной организации коллегиального органа управления с участием общественности (родители, работодатели);</t>
  </si>
  <si>
    <t>"2" - отсутствие в дошкольной образовательной организации коллегиального органа управления с участием общественности.</t>
  </si>
  <si>
    <r>
      <rPr>
        <b/>
        <sz val="12"/>
        <rFont val="Times New Roman"/>
        <family val="1"/>
        <charset val="204"/>
      </rPr>
      <t xml:space="preserve">в строке 02 </t>
    </r>
    <r>
      <rPr>
        <sz val="12"/>
        <rFont val="Times New Roman"/>
        <family val="1"/>
        <charset val="204"/>
      </rPr>
      <t>- код типа местности:</t>
    </r>
  </si>
  <si>
    <r>
      <rPr>
        <b/>
        <sz val="12"/>
        <rFont val="Times New Roman"/>
        <family val="1"/>
        <charset val="204"/>
      </rPr>
      <t>в строке 03</t>
    </r>
    <r>
      <rPr>
        <sz val="12"/>
        <rFont val="Times New Roman"/>
        <family val="1"/>
        <charset val="204"/>
      </rPr>
      <t xml:space="preserve"> - код статуса организации:</t>
    </r>
  </si>
  <si>
    <r>
      <rPr>
        <b/>
        <sz val="12"/>
        <rFont val="Times New Roman"/>
        <family val="1"/>
        <charset val="204"/>
      </rPr>
      <t xml:space="preserve">в строке 04 </t>
    </r>
    <r>
      <rPr>
        <sz val="12"/>
        <rFont val="Times New Roman"/>
        <family val="1"/>
        <charset val="204"/>
      </rPr>
      <t>- код вида благоустройства:</t>
    </r>
  </si>
  <si>
    <r>
      <rPr>
        <b/>
        <sz val="12"/>
        <rFont val="Times New Roman"/>
        <family val="1"/>
        <charset val="204"/>
      </rPr>
      <t>в строке 05</t>
    </r>
    <r>
      <rPr>
        <sz val="12"/>
        <rFont val="Times New Roman"/>
        <family val="1"/>
        <charset val="204"/>
      </rPr>
      <t xml:space="preserve"> - код режима функционирования:</t>
    </r>
  </si>
  <si>
    <r>
      <rPr>
        <b/>
        <sz val="12"/>
        <rFont val="Times New Roman"/>
        <family val="1"/>
        <charset val="204"/>
      </rPr>
      <t xml:space="preserve">в строке 06 </t>
    </r>
    <r>
      <rPr>
        <sz val="12"/>
        <rFont val="Times New Roman"/>
        <family val="1"/>
        <charset val="204"/>
      </rPr>
      <t>- код наличия коллегиального органа управления с участием общественности (графа заполняется только дошкольными образовательными организациями):</t>
    </r>
  </si>
  <si>
    <t>Раздел 1</t>
  </si>
  <si>
    <t>Если гр. 3 Стр. 01 = 5 (дошкольная образовательная организация), то гр. 3 Стр. 06 &gt; 0</t>
  </si>
  <si>
    <t>Раздел 2</t>
  </si>
  <si>
    <t>Гр. 3 + гр. 6 по стр. 07 = гр. 9 стр. 33 раздела 3</t>
  </si>
  <si>
    <t>Гр. 4 + гр. 7 по стр. 07 = гр. 11 стр. 33 раздела 3</t>
  </si>
  <si>
    <t>Гр. 5 + гр. 8 по стр. 07 = гр. 3 стр. 33 раздела 3</t>
  </si>
  <si>
    <t>Гр. 3 + гр. 6 по стр. 11 = гр. 9 стр. 34 раздела 3</t>
  </si>
  <si>
    <t>Гр. 4 + гр. 7 по стр. 11 = гр. 11 стр. 34 раздела 3</t>
  </si>
  <si>
    <t>Гр. 5 + гр. 8 по стр. 11 = гр. 3 стр. 34 раздела 3</t>
  </si>
  <si>
    <t>Гр. 3 + гр. 6 стр. 12 = гр. 9 стр. 13 раздела 3</t>
  </si>
  <si>
    <t>Гр. 4 + гр. 7 стр. 12 = гр. 11 стр. 13 раздела 3</t>
  </si>
  <si>
    <t>Гр. 5 + гр. 8 стр. 12 = гр. 3 стр. 13 раздела 3</t>
  </si>
  <si>
    <t>Раздел 3</t>
  </si>
  <si>
    <t>строка 33 графа 3 &lt;= строка 13 гр.3</t>
  </si>
  <si>
    <t>строка 33 графа 9 &lt;= строка 13 гр.9</t>
  </si>
  <si>
    <t>строка 34 графа 3 &lt;= строка 13 гр.3</t>
  </si>
  <si>
    <t>строка 34 графа 9 &lt;= строка 13 гр.9</t>
  </si>
  <si>
    <t>строка 35 графа 3 &lt;= строка 13 гр.3</t>
  </si>
  <si>
    <t>строка 35 графа 9 &lt;= строка 13 гр.9</t>
  </si>
  <si>
    <t>строка 13 графа 3 = строка 36 графы 3 раздела 4</t>
  </si>
  <si>
    <t>строка 13 графа 6 = строка 38 графы 3 раздела 4</t>
  </si>
  <si>
    <t>строка 13 графа 7 = строка 40 графы 3 раздела 4</t>
  </si>
  <si>
    <t>строка 13 графа 8 = строка 42 графы 3 раздела 4</t>
  </si>
  <si>
    <t>графа 3&gt;= графы 4 по строке 15</t>
  </si>
  <si>
    <t>графа 3&gt;= графы 4 по строке 16</t>
  </si>
  <si>
    <t>графа 3&gt;= графы 4 по строке 17</t>
  </si>
  <si>
    <t>графа 3&gt;= графы 4 по строке 18</t>
  </si>
  <si>
    <t>графа 3&gt;= графы 4 по строке 19</t>
  </si>
  <si>
    <t>графа 3&gt;= графы 4 по строке 21</t>
  </si>
  <si>
    <t>графа 3&gt;= графы 4 по строке 22</t>
  </si>
  <si>
    <t>графа 3&gt;= графы 4 по строке 23</t>
  </si>
  <si>
    <t>графа 3&gt;= графы 4 по строке 24</t>
  </si>
  <si>
    <t>графа 3&gt;= графы 4 по строке 25</t>
  </si>
  <si>
    <t>графа 3&gt;= графы 4 по строке 26</t>
  </si>
  <si>
    <t>графа 3&gt;= графы 4 по строке 27</t>
  </si>
  <si>
    <t>графа 3&gt;= графы 4 по строке 29</t>
  </si>
  <si>
    <t>графа 3&gt;= графы 4 по строке 30</t>
  </si>
  <si>
    <t>графа 3&gt;= графы 4 по строке 31</t>
  </si>
  <si>
    <t>графа 3&gt;= графы 4 по строке 32</t>
  </si>
  <si>
    <t>графа 3&gt;= графы 5 по строке 15</t>
  </si>
  <si>
    <t>графа 3&gt;= графы 5 по строке 16</t>
  </si>
  <si>
    <t>графа 3&gt;= графы 5 по строке 17</t>
  </si>
  <si>
    <t>графа 3&gt;= графы 5 по строке 18</t>
  </si>
  <si>
    <t>графа 3&gt;= графы 5 по строке 19</t>
  </si>
  <si>
    <t>графа 3&gt;= графы 5 по строке 21</t>
  </si>
  <si>
    <t>графа 3&gt;= графы 5 по строке 22</t>
  </si>
  <si>
    <t>графа 3&gt;= графы 5 по строке 23</t>
  </si>
  <si>
    <t>графа 3&gt;= графы 5 по строке 24</t>
  </si>
  <si>
    <t>графа 3&gt;= графы 5 по строке 25</t>
  </si>
  <si>
    <t>графа 3&gt;= графы 5 по строке 26</t>
  </si>
  <si>
    <t>графа 3&gt;= графы 5 по строке 27</t>
  </si>
  <si>
    <t>графа 3&gt;= графы 5 по строке 29</t>
  </si>
  <si>
    <t>графа 3&gt;= графы 5 по строке 30</t>
  </si>
  <si>
    <t>графа 3&gt;= графы 5 по строке 31</t>
  </si>
  <si>
    <t>графа 3&gt;= графы 5 по строке 32</t>
  </si>
  <si>
    <t>графа 3&gt;= графы 5 по строке 28</t>
  </si>
  <si>
    <t>графа 3&gt;= графы 5 по строке 33</t>
  </si>
  <si>
    <t>графа 3&gt;= графы 5 по строке 34</t>
  </si>
  <si>
    <t>графа 3&gt;= графы 5 по строке 35</t>
  </si>
  <si>
    <t>графа 3&gt;= графы 6 по строке 15</t>
  </si>
  <si>
    <t>графа 3&gt;= графы 6 по строке 16</t>
  </si>
  <si>
    <t>графа 3&gt;= графы 6 по строке 17</t>
  </si>
  <si>
    <t>графа 3&gt;= графы 6 по строке 18</t>
  </si>
  <si>
    <t>графа 3&gt;= графы 6 по строке 19</t>
  </si>
  <si>
    <t>графа 3&gt;= графы 6 по строке 21</t>
  </si>
  <si>
    <t>графа 3&gt;= графы 6 по строке 22</t>
  </si>
  <si>
    <t>графа 3&gt;= графы 6 по строке 23</t>
  </si>
  <si>
    <t>графа 3&gt;= графы 6 по строке 24</t>
  </si>
  <si>
    <t>графа 3&gt;= графы 6 по строке 25</t>
  </si>
  <si>
    <t>графа 3&gt;= графы 6 по строке 26</t>
  </si>
  <si>
    <t>графа 3&gt;= графы 6 по строке 27</t>
  </si>
  <si>
    <t>графа 3&gt;= графы 6 по строке 28</t>
  </si>
  <si>
    <t>графа 3&gt;= графы 6 по строке 29</t>
  </si>
  <si>
    <t>графа 3&gt;= графы 6 по строке 30</t>
  </si>
  <si>
    <t>графа 3&gt;= графы 6 по строке 31</t>
  </si>
  <si>
    <t>графа 3&gt;= графы 6 по строке 32</t>
  </si>
  <si>
    <t>графа 3&gt;= графы 6 по строке 33</t>
  </si>
  <si>
    <t>графа 3&gt;= графы 6 по строке 34</t>
  </si>
  <si>
    <t>графа 3&gt;= графы 6 по строке 35</t>
  </si>
  <si>
    <t>графа 3&gt;= графы 7 по строке 15</t>
  </si>
  <si>
    <t>графа 3&gt;= графы 7 по строке 16</t>
  </si>
  <si>
    <t>графа 3&gt;= графы 7 по строке 17</t>
  </si>
  <si>
    <t>графа 3&gt;= графы 7 по строке 18</t>
  </si>
  <si>
    <t>графа 3&gt;= графы 7 по строке 19</t>
  </si>
  <si>
    <t>графа 3&gt;= графы 7 по строке 21</t>
  </si>
  <si>
    <t>графа 3&gt;= графы 7 по строке 22</t>
  </si>
  <si>
    <t>графа 3&gt;= графы 7 по строке 23</t>
  </si>
  <si>
    <t>графа 3&gt;= графы 7 по строке 24</t>
  </si>
  <si>
    <t>графа 3&gt;= графы 7 по строке 25</t>
  </si>
  <si>
    <t>графа 3&gt;= графы 7 по строке 26</t>
  </si>
  <si>
    <t>графа 3&gt;= графы 7 по строке 27</t>
  </si>
  <si>
    <t>графа 3&gt;= графы 7 по строке 28</t>
  </si>
  <si>
    <t>графа 3&gt;= графы 7 по строке 29</t>
  </si>
  <si>
    <t>графа 3&gt;= графы 7 по строке 30</t>
  </si>
  <si>
    <t>графа 3&gt;= графы 7 по строке 31</t>
  </si>
  <si>
    <t>графа 3&gt;= графы 7 по строке 32</t>
  </si>
  <si>
    <t>графа 3&gt;= графы 7 по строке 33</t>
  </si>
  <si>
    <t>графа 3&gt;= графы 7 по строке 34</t>
  </si>
  <si>
    <t>графа 3&gt;= графы 7 по строке 35</t>
  </si>
  <si>
    <t>графа 3&gt;= графы 8 по строке 15</t>
  </si>
  <si>
    <t>графа 3&gt;= графы 8 по строке 16</t>
  </si>
  <si>
    <t>графа 3&gt;= графы 8 по строке 17</t>
  </si>
  <si>
    <t>графа 3&gt;= графы 8 по строке 18</t>
  </si>
  <si>
    <t>графа 3&gt;= графы 8 по строке 19</t>
  </si>
  <si>
    <t>графа 3&gt;= графы 8 по строке 21</t>
  </si>
  <si>
    <t>графа 3&gt;= графы 8 по строке 22</t>
  </si>
  <si>
    <t>графа 3&gt;= графы 8 по строке 23</t>
  </si>
  <si>
    <t>графа 3&gt;= графы 8 по строке 24</t>
  </si>
  <si>
    <t>графа 3&gt;= графы 8 по строке 25</t>
  </si>
  <si>
    <t>графа 3&gt;= графы 8 по строке 26</t>
  </si>
  <si>
    <t>графа 3&gt;= графы 8 по строке 27</t>
  </si>
  <si>
    <t>графа 3&gt;= графы 8 по строке 28</t>
  </si>
  <si>
    <t>графа 3&gt;= графы 8 по строке 29</t>
  </si>
  <si>
    <t>графа 3&gt;= графы 8 по строке 30</t>
  </si>
  <si>
    <t>графа 3&gt;= графы 8 по строке 31</t>
  </si>
  <si>
    <t>графа 3&gt;= графы 8 по строке 32</t>
  </si>
  <si>
    <t>графа 3&gt;= графы 8 по строке 33</t>
  </si>
  <si>
    <t>графа 3&gt;= графы 8 по строке 34</t>
  </si>
  <si>
    <t>графа 3&gt;= графы 8 по строке 35</t>
  </si>
  <si>
    <t>графа 9&gt;= графы 10 по строке 15</t>
  </si>
  <si>
    <t>графа 9&gt;= графы 10 по строке 16</t>
  </si>
  <si>
    <t>графа 9&gt;= графы 10 по строке 17</t>
  </si>
  <si>
    <t>графа 9&gt;= графы 10 по строке 18</t>
  </si>
  <si>
    <t>графа 9&gt;= графы 10 по строке 19</t>
  </si>
  <si>
    <t>графа 9&gt;= графы 10 по строке 21</t>
  </si>
  <si>
    <t>графа 9&gt;= графы 10 по строке 22</t>
  </si>
  <si>
    <t>графа 9&gt;= графы 10 по строке 23</t>
  </si>
  <si>
    <t>графа 9&gt;= графы 10 по строке 24</t>
  </si>
  <si>
    <t>графа 9&gt;= графы 10 по строке 26</t>
  </si>
  <si>
    <t>графа 9&gt;= графы 10 по строке 27</t>
  </si>
  <si>
    <t>графа 9&gt;= графы 10 по строке 29</t>
  </si>
  <si>
    <t>графа 9&gt;= графы 10 по строке 30</t>
  </si>
  <si>
    <t>графа 9&gt;= графы 10 по строке 25</t>
  </si>
  <si>
    <t>графа 9&gt;= графы 10 по строке 32</t>
  </si>
  <si>
    <t>графа 9&gt;= графы 10 по строке 31</t>
  </si>
  <si>
    <t>Если Гр. 3 = Гр. 4, то Гр. 9 = Гр. 10 по строке 15</t>
  </si>
  <si>
    <t>Если Гр. 3 = Гр. 4, то Гр. 9 = Гр. 10 по строке 16</t>
  </si>
  <si>
    <t>Если Гр. 3 = Гр. 4, то Гр. 9 = Гр. 10 по строке 17</t>
  </si>
  <si>
    <t>Если Гр. 3 = Гр. 4, то Гр. 9 = Гр. 10 по строке 18</t>
  </si>
  <si>
    <t>Если Гр. 3 = Гр. 4, то Гр. 9 = Гр. 10 по строке 19</t>
  </si>
  <si>
    <t>Если Гр. 3 = Гр. 4, то Гр. 9 = Гр. 10 по строке 20</t>
  </si>
  <si>
    <t>Если Гр. 3 = Гр. 4, то Гр. 9 = Гр. 10 по строке 21</t>
  </si>
  <si>
    <t>Если Гр. 3 = Гр. 4, то Гр. 9 = Гр. 10 по строке 22</t>
  </si>
  <si>
    <t>Если Гр. 3 = Гр. 4, то Гр. 9 = Гр. 10 по строке 23</t>
  </si>
  <si>
    <t>Если Гр. 3 = Гр. 4, то Гр. 9 = Гр. 10 по строке 24</t>
  </si>
  <si>
    <t>Если Гр. 3 = Гр. 4, то Гр. 9 = Гр. 10 по строке 25</t>
  </si>
  <si>
    <t>Если Гр. 3 = Гр. 4, то Гр. 9 = Гр. 10 по строке 26</t>
  </si>
  <si>
    <t>Если Гр. 3 = Гр. 4, то Гр. 9 = Гр. 10 по строке 27</t>
  </si>
  <si>
    <t>Если Гр. 3 = Гр. 4, то Гр. 9 = Гр. 10 по строке 29</t>
  </si>
  <si>
    <t>Если Гр. 3 = Гр. 4, то Гр. 9 = Гр. 10 по строке 30</t>
  </si>
  <si>
    <t>Если Гр. 3 = Гр. 4, то Гр. 9 = Гр. 10 по строке 31</t>
  </si>
  <si>
    <t>Если Гр. 3 = Гр. 4, то Гр. 9 = Гр. 10 по строке 32</t>
  </si>
  <si>
    <t>Раздел 4</t>
  </si>
  <si>
    <t>строка 37 гр 3 раздела 4 &lt;= строки 36 графы 03 раздела 4</t>
  </si>
  <si>
    <t>Если гр. 3 по строке 07  =&gt;0, то гр. 4 по строке 07 =&gt;0</t>
  </si>
  <si>
    <t xml:space="preserve">Если гр. 3 по строке 07  =&gt;0, то гр. 5 по строке 07 =&gt;0 </t>
  </si>
  <si>
    <t xml:space="preserve">Если гр. 3 по строке 08  =&gt;0, то гр. 4 по строке 08 =&gt;0 </t>
  </si>
  <si>
    <t xml:space="preserve">Если гр. 3 по строке 08  =&gt;0, то гр. 5 по строке 08 =&gt;0 </t>
  </si>
  <si>
    <t xml:space="preserve">Если гр. 3 по строке 09  =&gt;0, то гр. 4 по строке 09 =&gt;0 </t>
  </si>
  <si>
    <t xml:space="preserve">Если гр. 3 по строке 09  =&gt;0, то гр. 5 по строке 09 =&gt;0 </t>
  </si>
  <si>
    <t xml:space="preserve">Если гр. 3 по строке 10  =&gt;0, то гр. 4 по строке 10 =&gt;0 </t>
  </si>
  <si>
    <t xml:space="preserve">Если гр. 3 по строке 10  =&gt;0, то гр. 5 по строке 10 =&gt;0 </t>
  </si>
  <si>
    <t xml:space="preserve">Если гр. 3 по строке 11  =&gt;0, то гр. 4 по строке 11 =&gt;0 </t>
  </si>
  <si>
    <t xml:space="preserve">Если гр. 3 по строке 11  =&gt;0, то гр. 5 по строке 11 =&gt;0 </t>
  </si>
  <si>
    <t>Если гр. 4 по строке 07  =&gt;0, то гр. 3 по строке 07 =&gt;0</t>
  </si>
  <si>
    <t>Если гр. 4 по строке 07  =&gt;0, то гр. 5 по строке 07 =&gt;0</t>
  </si>
  <si>
    <t>Если гр. 4 по строке 08  =&gt;0, то гр. 3 по строке 08 =&gt;0</t>
  </si>
  <si>
    <t>Если гр. 4 по строке 08  =&gt;0, то гр. 5 по строке 08 =&gt;0</t>
  </si>
  <si>
    <t>Если гр. 4 по строке 09  =&gt;0, то гр. 3 по строке 09 =&gt;0</t>
  </si>
  <si>
    <t>Если гр. 4 по строке 09  =&gt;0, то гр. 5 по строке 09 =&gt;0</t>
  </si>
  <si>
    <t>Если гр. 4 по строке 10  =&gt;0, то гр. 3 по строке 10 =&gt;0</t>
  </si>
  <si>
    <t>Если гр. 4 по строке 10  =&gt;0, то гр. 5 по строке 10 =&gt;0</t>
  </si>
  <si>
    <t>Если гр. 4 по строке 11  =&gt;0, то гр. 3 по строке 11 =&gt;0</t>
  </si>
  <si>
    <t>Если гр. 4 по строке 11  =&gt;0, то гр. 5 по строке 11 =&gt;0</t>
  </si>
  <si>
    <t>Если гр. 5 по строке 07  =&gt;0, то гр. 3 по строке 07 =&gt;0</t>
  </si>
  <si>
    <t>Если гр. 5 по строке 07  =&gt;0, то гр. 4 по строке 07 =&gt;0</t>
  </si>
  <si>
    <t>Если гр. 5 по строке 08  =&gt;0, то гр. 3 по строке 08 =&gt;0</t>
  </si>
  <si>
    <t>Если гр. 5 по строке 08  =&gt;0, то гр. 4 по строке 08 =&gt;0</t>
  </si>
  <si>
    <t>Если гр. 5 по строке 09  =&gt;0, то гр. 3 по строке 09 =&gt;0</t>
  </si>
  <si>
    <t>Если гр. 5 по строке 09  =&gt;0, то гр. 4 по строке 09 =&gt;0</t>
  </si>
  <si>
    <t>Если гр. 5 по строке 10  =&gt;0, то гр. 3 по строке 10 =&gt;0</t>
  </si>
  <si>
    <t>Если гр. 5 по строке 10  =&gt;0, то гр. 4 по строке 10 =&gt;0</t>
  </si>
  <si>
    <t>Если гр. 5 по строке 11  =&gt;0, то гр. 3 по строке 11 =&gt;0</t>
  </si>
  <si>
    <t>Если гр. 5 по строке 11  =&gt;0, то гр. 4 по строке 11 =&gt;0</t>
  </si>
  <si>
    <t>Если гр. 6 по строке 07  =&gt;0, то гр. 7 по строке 07 =&gt;0</t>
  </si>
  <si>
    <t xml:space="preserve">Если гр. 6 по строке 07  =&gt;0, то гр. 8 по строке 07 =&gt;0 </t>
  </si>
  <si>
    <t>Если гр. 6 по строке 08  =&gt;0, то гр. 7 по строке 08 =&gt;0</t>
  </si>
  <si>
    <t xml:space="preserve">Если гр. 6 по строке 08  =&gt;0, то гр. 8 по строке 08 =&gt;0 </t>
  </si>
  <si>
    <t>Если гр. 6 по строке 09  =&gt;0, то гр. 7 по строке 09 =&gt;0</t>
  </si>
  <si>
    <t xml:space="preserve">Если гр. 6 по строке 09  =&gt;0, то гр. 8 по строке 09 =&gt;0 </t>
  </si>
  <si>
    <t>Если гр. 6 по строке 10  =&gt;0, то гр. 7 по строке 10 =&gt;0</t>
  </si>
  <si>
    <t xml:space="preserve">Если гр. 6 по строке 10  =&gt;0, то гр. 8 по строке 10 =&gt;0 </t>
  </si>
  <si>
    <t>Если гр. 6 по строке 11  =&gt;0, то гр. 7 по строке 11 =&gt;0</t>
  </si>
  <si>
    <t xml:space="preserve">Если гр. 6 по строке 11  =&gt;0, то гр. 8 по строке 11 =&gt;0 </t>
  </si>
  <si>
    <t>Если гр. 7 по строке 07  =&gt;0, то гр. 6 по строке 07 =&gt;0</t>
  </si>
  <si>
    <t xml:space="preserve">Если гр. 7 по строке 07  =&gt;0, то гр. 8 по строке 07 =&gt;0 </t>
  </si>
  <si>
    <t>Если гр. 7 по строке 08  =&gt;0, то гр. 6 по строке 08 =&gt;0</t>
  </si>
  <si>
    <t xml:space="preserve">Если гр. 7 по строке 08  =&gt;0, то гр. 8 по строке 08 =&gt;0 </t>
  </si>
  <si>
    <t>Если гр. 7 по строке 09  =&gt;0, то гр. 6 по строке 09 =&gt;0</t>
  </si>
  <si>
    <t xml:space="preserve">Если гр. 7 по строке 09  =&gt;0, то гр. 8 по строке 09 =&gt;0 </t>
  </si>
  <si>
    <t>Если гр. 7 по строке 10  =&gt;0, то гр. 6 по строке 10 =&gt;0</t>
  </si>
  <si>
    <t xml:space="preserve">Если гр. 7 по строке 10  =&gt;0, то гр. 8 по строке 10 =&gt;0 </t>
  </si>
  <si>
    <t>Если гр. 7 по строке 11  =&gt;0, то гр. 6 по строке 11 =&gt;0</t>
  </si>
  <si>
    <t xml:space="preserve">Если гр. 7 по строке 11  =&gt;0, то гр. 8 по строке 11 =&gt;0 </t>
  </si>
  <si>
    <t>Раздел 6</t>
  </si>
  <si>
    <t>графа 4=&gt;графе 5 по строке 47</t>
  </si>
  <si>
    <t>графа 4=&gt;графе 5 по строке 48</t>
  </si>
  <si>
    <t>графа 4=&gt;графе 5 по строке 49</t>
  </si>
  <si>
    <t>графа 4=&gt;графе 5 по строке 50</t>
  </si>
  <si>
    <t>графа 4=&gt;графе 5 по строке 51</t>
  </si>
  <si>
    <t>графа 4=&gt;графе 5 по строке 52</t>
  </si>
  <si>
    <t>графа 4=&gt;графе 5 по строке 53</t>
  </si>
  <si>
    <t>графа 4=&gt;графе 5 по строке 54</t>
  </si>
  <si>
    <t>графа 4=&gt;графе 5 по строке 55</t>
  </si>
  <si>
    <t>графа 4=&gt;графе 5 по строке 56</t>
  </si>
  <si>
    <t>графа 4=&gt;графе 5 по строке 57</t>
  </si>
  <si>
    <t>графа 4=&gt;графе 5 по строке 58</t>
  </si>
  <si>
    <t>графа 4=&gt;графе 5 по строке 59</t>
  </si>
  <si>
    <t>графа 4=&gt;графе 5 по строке 60</t>
  </si>
  <si>
    <t>графа 4=&gt;графе 5 по строке 63</t>
  </si>
  <si>
    <t>графа 6=&gt;графе 7 по строке 47</t>
  </si>
  <si>
    <t>графа 6=&gt;графе 7 по строке 48</t>
  </si>
  <si>
    <t>графа 6=&gt;графе 7 по строке 49</t>
  </si>
  <si>
    <t>графа 6=&gt;графе 7 по строке 50</t>
  </si>
  <si>
    <t>графа 6=&gt;графе 7 по строке 51</t>
  </si>
  <si>
    <t>графа 6=&gt;графе 7 по строке 52</t>
  </si>
  <si>
    <t>графа 6=&gt;графе 7 по строке 53</t>
  </si>
  <si>
    <t>графа 6=&gt;графе 7 по строке 54</t>
  </si>
  <si>
    <t>графа 6=&gt;графе 7 по строке 55</t>
  </si>
  <si>
    <t>графа 6=&gt;графе 7 по строке 56</t>
  </si>
  <si>
    <t>графа 6=&gt;графе 7 по строке 57</t>
  </si>
  <si>
    <t>графа 6=&gt;графе 7 по строке 58</t>
  </si>
  <si>
    <t>графа 6=&gt;графе 7 по строке 59</t>
  </si>
  <si>
    <t>графа 6=&gt;графе 7 по строке 60</t>
  </si>
  <si>
    <t>графа 6=&gt;графе 7 по строке 63</t>
  </si>
  <si>
    <t>графа 3=&gt;графе 8 по строке 47</t>
  </si>
  <si>
    <t>графа 3=&gt;графе 8 по строке 48</t>
  </si>
  <si>
    <t>графа 3=&gt;графе 8 по строке 49</t>
  </si>
  <si>
    <t>графа 3=&gt;графе 8 по строке 50</t>
  </si>
  <si>
    <t>графа 3=&gt;графе 8 по строке 51</t>
  </si>
  <si>
    <t>графа 3=&gt;графе 8 по строке 52</t>
  </si>
  <si>
    <t>графа 3=&gt;графе 8 по строке 53</t>
  </si>
  <si>
    <t>графа 3=&gt;графе 8 по строке 54</t>
  </si>
  <si>
    <t>графа 3=&gt;графе 8 по строке 55</t>
  </si>
  <si>
    <t>графа 3=&gt;графе 8 по строке 56</t>
  </si>
  <si>
    <t>графа 3=&gt;графе 8 по строке 57</t>
  </si>
  <si>
    <t>графа 3=&gt;графе 8 по строке 58</t>
  </si>
  <si>
    <t>графа 3=&gt;графе 8 по строке 59</t>
  </si>
  <si>
    <t>графа 3=&gt;графе 8 по строке 60</t>
  </si>
  <si>
    <t>графа 3=&gt;графе 8 по строке 63</t>
  </si>
  <si>
    <t>графа 3=&gt;графе 8 по строке 61</t>
  </si>
  <si>
    <t>графа 3=&gt;графе 8 по строке 62</t>
  </si>
  <si>
    <t>строка 62&lt;=строке 52</t>
  </si>
  <si>
    <t>строка 63&lt;=строке 46</t>
  </si>
  <si>
    <t>раздел 7 сумма гр.3-12 = гр. 3 раздел 6 по строке 51</t>
  </si>
  <si>
    <t>раздел 7 сумма гр.3-12 = гр. 3 раздел 6 по строке 47</t>
  </si>
  <si>
    <t>раздел 7 сумма гр.3-12 = гр. 3 раздел 6 по строке 48</t>
  </si>
  <si>
    <t>раздел 7 сумма гр.3-12 = гр. 3 раздел 6 по строке 49</t>
  </si>
  <si>
    <t>раздел 7 сумма гр.3-12 = гр. 3 раздел 6 по строке 50</t>
  </si>
  <si>
    <t>раздел 7 сумма гр.3-12 = гр. 3 раздел 6 по строке 52</t>
  </si>
  <si>
    <t>раздел 7 сумма гр.3-12 = гр. 3 раздел 6 по строке 53</t>
  </si>
  <si>
    <t>раздел 7 сумма гр.3-12 = гр. 3 раздел 6 по строке 54</t>
  </si>
  <si>
    <t>раздел 7 сумма гр.3-12 = гр. 3 раздел 6 по строке 55</t>
  </si>
  <si>
    <t>раздел 7 сумма гр.3-12 = гр. 3 раздел 6 по строке 56</t>
  </si>
  <si>
    <t>раздел 7 сумма гр.3-12 = гр. 3 раздел 6 по строке 57</t>
  </si>
  <si>
    <t>раздел 7 сумма гр.3-12 = гр. 3 раздел 6 по строке 58</t>
  </si>
  <si>
    <t>Раздел 8</t>
  </si>
  <si>
    <t>строка 77 графа 3 = строке 46 графа 3 раздела 6</t>
  </si>
  <si>
    <t>строка 77 графа 3 = Сумме граф 3 - 12 строка 64 раздела 7</t>
  </si>
  <si>
    <t>строка 77 графа 3 &gt;=строка 77 графа 3</t>
  </si>
  <si>
    <t>Раздел 9</t>
  </si>
  <si>
    <t>Стр. 78 по графе 4&gt;=строке 79 по графе 4</t>
  </si>
  <si>
    <t>Стр. 78 по графе 4 = Разделу 10 (Стр. 82 + Стр. 105)</t>
  </si>
  <si>
    <t>Стр. 79 гр. 4 = Стр. 82 гр. 4 раздела 10</t>
  </si>
  <si>
    <t>Раздел 10</t>
  </si>
  <si>
    <t>Стр. 82 по графе 4 = Сумме Стр. 83 - 104 по графе 4</t>
  </si>
  <si>
    <t>Раздел 11</t>
  </si>
  <si>
    <t>Стр. 114 по графе 3 &gt; 0</t>
  </si>
  <si>
    <t>Раздел 13</t>
  </si>
  <si>
    <t xml:space="preserve">графа 3 строка 126&gt;=сумме строк 127, 128 </t>
  </si>
  <si>
    <t xml:space="preserve">графа 4 строка 126&gt;=сумме строк 127, 128 </t>
  </si>
  <si>
    <t>Раздел 14</t>
  </si>
  <si>
    <t>строка 137 должна быть заполнена, если организация является дошкольной образовательной</t>
  </si>
  <si>
    <t>строка 137 &gt;=строке 138</t>
  </si>
  <si>
    <t>строка 139 &gt;=строке 140</t>
  </si>
  <si>
    <t>строка 140 &gt;=строке 141</t>
  </si>
  <si>
    <t>строка 139 &gt;=строке 143</t>
  </si>
  <si>
    <t>строка 140 &gt;=строке 142</t>
  </si>
  <si>
    <t>строка 139 &gt;=строке 145</t>
  </si>
  <si>
    <t>строка 139 &gt;=строке 147</t>
  </si>
  <si>
    <t>строка 140&gt;=сумме строк 141, 142</t>
  </si>
  <si>
    <t>строка 143&gt;=строке144</t>
  </si>
  <si>
    <t>строка 139&gt;=строке145</t>
  </si>
  <si>
    <t>строка 145&gt;=строке146</t>
  </si>
  <si>
    <t>строка 139&gt;=строке147</t>
  </si>
  <si>
    <t>Раздел 15</t>
  </si>
  <si>
    <t>строка 152&gt;=строке153</t>
  </si>
  <si>
    <t>строка 152&gt;=строке154</t>
  </si>
  <si>
    <t>строка 152&gt;=сумме строк 153,154</t>
  </si>
  <si>
    <t>строка 149=строке 139 раздела 14</t>
  </si>
  <si>
    <t>количество ошибок!!!!!!</t>
  </si>
  <si>
    <t>тип организации</t>
  </si>
  <si>
    <t>тип местности</t>
  </si>
  <si>
    <t>статус организации</t>
  </si>
  <si>
    <t>вид благоустройства</t>
  </si>
  <si>
    <t>режим</t>
  </si>
  <si>
    <t>если графа 4&gt;=0; то графа 10&gt;=0 по строке 15</t>
  </si>
  <si>
    <t>если графа 4&gt;=0; то графа 10&gt;=0 по строке 16</t>
  </si>
  <si>
    <t>если графа 4&gt;=0; то графа 10&gt;=0 по строке 17</t>
  </si>
  <si>
    <t>если графа 4&gt;=0; то графа 10&gt;=0 по строке 18</t>
  </si>
  <si>
    <t>если графа 4&gt;=0; то графа 10&gt;=0 по строке 19</t>
  </si>
  <si>
    <t>если графа 4&gt;=0; то графа 10&gt;=0 по строке 21</t>
  </si>
  <si>
    <t>если графа 4&gt;=0; то графа 10&gt;=0 по строке 22</t>
  </si>
  <si>
    <t>если графа 4&gt;=0; то графа 10&gt;=0 по строке 23</t>
  </si>
  <si>
    <t>если графа 4&gt;=0; то графа 10&gt;=0 по строке 24</t>
  </si>
  <si>
    <t>если графа 4&gt;=0; то графа 10&gt;=0 по строке 25</t>
  </si>
  <si>
    <t>если графа 4&gt;=0; то графа 10&gt;=0 по строке 26</t>
  </si>
  <si>
    <t>если графа 4&gt;=0; то графа 10&gt;=0 по строке 27</t>
  </si>
  <si>
    <t>если графа 4&gt;=0; то графа 10&gt;=0 по строке 29</t>
  </si>
  <si>
    <t>если графа 4&gt;=0; то графа 10&gt;=0 по строке 30</t>
  </si>
  <si>
    <t>если графа 4&gt;=0; то графа 10&gt;=0 по строке 31</t>
  </si>
  <si>
    <t>если графа 4&gt;=0; то графа 10&gt;=0 по строке 32</t>
  </si>
  <si>
    <t>если графа 9&gt;=0, то графа 11&gt;=0 по строке 15</t>
  </si>
  <si>
    <t>если графа 9&gt;=0, то графа 11&gt;=0 по строке 16</t>
  </si>
  <si>
    <t>если графа 9&gt;=0, то графа 11&gt;=0 по строке 17</t>
  </si>
  <si>
    <t>если графа 9&gt;=0, то графа 11&gt;=0 по строке 18</t>
  </si>
  <si>
    <t>если графа 9&gt;=0, то графа 11&gt;=0 по строке 19</t>
  </si>
  <si>
    <t>если графа 9&gt;=0, то графа 11&gt;=0 по строке 21</t>
  </si>
  <si>
    <t>если графа 9&gt;=0, то графа 11&gt;=0 по строке 22</t>
  </si>
  <si>
    <t>если графа 9&gt;=0, то графа 11&gt;=0 по строке 23</t>
  </si>
  <si>
    <t>если графа 9&gt;=0, то графа 11&gt;=0 по строке 24</t>
  </si>
  <si>
    <t>если графа 9&gt;=0, то графа 11&gt;=0 по строке 25</t>
  </si>
  <si>
    <t>если графа 9&gt;=0, то графа 11&gt;=0 по строке 26</t>
  </si>
  <si>
    <t>если графа 9&gt;=0, то графа 11&gt;=0 по строке 27</t>
  </si>
  <si>
    <t>если графа 9&gt;=0, то графа 11&gt;=0 по строке 28</t>
  </si>
  <si>
    <t>если графа 9&gt;=0, то графа 11&gt;=0 по строке 29</t>
  </si>
  <si>
    <t>если графа 9&gt;=0, то графа 11&gt;=0 по строке 30</t>
  </si>
  <si>
    <t>если графа 9&gt;=0, то графа 11&gt;=0 по строке 31</t>
  </si>
  <si>
    <t>если графа 9&gt;=0, то графа 11&gt;=0 по строке 32</t>
  </si>
  <si>
    <t>если графа 3&gt;=0, то графа 9&gt;=0 по строке 15</t>
  </si>
  <si>
    <t>если графа 3&gt;=0, то графа 9&gt;=0 по строке 16</t>
  </si>
  <si>
    <t>если графа 3&gt;=0, то графа 9&gt;=0 по строке 17</t>
  </si>
  <si>
    <t>если графа 3&gt;=0, то графа 9&gt;=0 по строке 18</t>
  </si>
  <si>
    <t>если графа 3&gt;=0, то графа 9&gt;=0 по строке 19</t>
  </si>
  <si>
    <t>если графа 3&gt;=0, то графа 9&gt;=0 по строке 21</t>
  </si>
  <si>
    <t>если графа 3&gt;=0, то графа 9&gt;=0 по строке 22</t>
  </si>
  <si>
    <t>если графа 3&gt;=0, то графа 9&gt;=0 по строке 23</t>
  </si>
  <si>
    <t>если графа 3&gt;=0, то графа 9&gt;=0 по строке 24</t>
  </si>
  <si>
    <t>если графа 3&gt;=0, то графа 9&gt;=0 по строке 25</t>
  </si>
  <si>
    <t>если графа 3&gt;=0, то графа 9&gt;=0 по строке 26</t>
  </si>
  <si>
    <t>если графа 3&gt;=0, то графа 9&gt;=0 по строке 27</t>
  </si>
  <si>
    <t>если графа 3&gt;=0, то графа 9&gt;=0 по строке 28</t>
  </si>
  <si>
    <t>если графа 3&gt;=0, то графа 9&gt;=0 по строке 29</t>
  </si>
  <si>
    <t>если графа 3&gt;=0, то графа 9&gt;=0 по строке 30</t>
  </si>
  <si>
    <t>если графа 3&gt;=0, то графа 9&gt;=0 по строке 31</t>
  </si>
  <si>
    <t>если графа 3&gt;=0, то графа 9&gt;=0 по строке 32</t>
  </si>
  <si>
    <t>если графа 3&gt;=0, то графа 9&gt;=0 по строке 33</t>
  </si>
  <si>
    <t>если графа 3&gt;=0, то графа 9&gt;=0 по строке 34</t>
  </si>
  <si>
    <t>если графа 3&gt;=0, то графа 9&gt;=0 по строке 35</t>
  </si>
  <si>
    <t>если графа 3&gt;=0, то графа 11&gt;=0 по строке 15</t>
  </si>
  <si>
    <t>если графа 3&gt;=0, то графа 11&gt;=0 по строке 16</t>
  </si>
  <si>
    <t>если графа 3&gt;=0, то графа 11&gt;=0 по строке 17</t>
  </si>
  <si>
    <t>если графа 3&gt;=0, то графа 11&gt;=0 по строке 18</t>
  </si>
  <si>
    <t>если графа 3&gt;=0, то графа 11&gt;=0 по строке 19</t>
  </si>
  <si>
    <t>если графа 3&gt;=0, то графа 11&gt;=0 по строке 21</t>
  </si>
  <si>
    <t>если графа 3&gt;=0, то графа 11&gt;=0 по строке 22</t>
  </si>
  <si>
    <t>если графа 3&gt;=0, то графа 11&gt;=0 по строке 23</t>
  </si>
  <si>
    <t>если графа 3&gt;=0, то графа 11&gt;=0 по строке 24</t>
  </si>
  <si>
    <t>если графа 3&gt;=0, то графа 11&gt;=0 по строке 25</t>
  </si>
  <si>
    <t>если графа 3&gt;=0, то графа 11&gt;=0 по строке 26</t>
  </si>
  <si>
    <t>если графа 3&gt;=0, то графа 11&gt;=0 по строке 27</t>
  </si>
  <si>
    <t>если графа 3&gt;=0, то графа 11&gt;=0 по строке 28</t>
  </si>
  <si>
    <t>если графа 3&gt;=0, то графа 11&gt;=0 по строке 29</t>
  </si>
  <si>
    <t>если графа 3&gt;=0, то графа 11&gt;=0 по строке 30</t>
  </si>
  <si>
    <t>если графа 3&gt;=0, то графа 11&gt;=0 по строке 31</t>
  </si>
  <si>
    <t>если графа 3&gt;=0, то графа 11&gt;=0 по строке 32</t>
  </si>
  <si>
    <t>если графа 3&gt;=0, то графа 11&gt;=0 по строке 33</t>
  </si>
  <si>
    <t>если графа 3&gt;=0, то графа 11&gt;=0 по строке 34</t>
  </si>
  <si>
    <t>если графа 3&gt;=0, то графа 11&gt;=0 по строке 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</si>
</sst>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Arial Cyr"/>
      <charset val="204"/>
    </font>
    <font>
      <sz val="9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b/>
      <sz val="10"/>
      <name val="Arial Cyr"/>
      <charset val="204"/>
    </font>
    <font>
      <i/>
      <sz val="10"/>
      <name val="Times New Roman"/>
      <family val="1"/>
      <charset val="204"/>
    </font>
    <font>
      <i/>
      <sz val="10"/>
      <name val="Arial Cyr"/>
      <charset val="204"/>
    </font>
    <font>
      <sz val="13"/>
      <name val="Arial Cyr"/>
      <charset val="204"/>
    </font>
    <font>
      <b/>
      <sz val="13"/>
      <color rgb="FFFF0000"/>
      <name val="Arial Cyr"/>
      <charset val="204"/>
    </font>
    <font>
      <i/>
      <sz val="10"/>
      <color rgb="FF0070C0"/>
      <name val="Times New Roman"/>
      <family val="1"/>
      <charset val="204"/>
    </font>
    <font>
      <sz val="10"/>
      <color rgb="FF000000"/>
      <name val="Arial Cy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6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horizontal="right"/>
    </xf>
    <xf numFmtId="0" fontId="1" fillId="2" borderId="0" xfId="0" applyFont="1" applyFill="1" applyAlignment="1">
      <alignment horizontal="left"/>
    </xf>
    <xf numFmtId="0" fontId="1" fillId="2" borderId="2" xfId="0" applyFont="1" applyFill="1" applyBorder="1" applyAlignment="1">
      <alignment horizontal="center"/>
    </xf>
    <xf numFmtId="0" fontId="3" fillId="0" borderId="0" xfId="0" applyFont="1"/>
    <xf numFmtId="0" fontId="3" fillId="2" borderId="3" xfId="0" applyFont="1" applyFill="1" applyBorder="1"/>
    <xf numFmtId="0" fontId="3" fillId="2" borderId="4" xfId="0" applyFont="1" applyFill="1" applyBorder="1"/>
    <xf numFmtId="0" fontId="3" fillId="2" borderId="4" xfId="0" applyFont="1" applyFill="1" applyBorder="1" applyAlignment="1">
      <alignment horizontal="center" vertical="top"/>
    </xf>
    <xf numFmtId="0" fontId="3" fillId="2" borderId="5" xfId="0" applyFont="1" applyFill="1" applyBorder="1"/>
    <xf numFmtId="0" fontId="1" fillId="0" borderId="6" xfId="0" applyFont="1" applyBorder="1"/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1" fillId="0" borderId="2" xfId="0" applyFont="1" applyBorder="1"/>
    <xf numFmtId="0" fontId="7" fillId="0" borderId="0" xfId="0" applyFont="1" applyAlignment="1">
      <alignment horizontal="center" vertical="top" wrapText="1"/>
    </xf>
    <xf numFmtId="49" fontId="1" fillId="0" borderId="10" xfId="0" applyNumberFormat="1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4" xfId="0" applyFont="1" applyBorder="1"/>
    <xf numFmtId="0" fontId="1" fillId="0" borderId="8" xfId="0" applyFont="1" applyBorder="1" applyAlignment="1">
      <alignment wrapText="1"/>
    </xf>
    <xf numFmtId="0" fontId="1" fillId="0" borderId="15" xfId="0" applyFont="1" applyBorder="1"/>
    <xf numFmtId="0" fontId="1" fillId="0" borderId="13" xfId="0" applyFont="1" applyBorder="1"/>
    <xf numFmtId="49" fontId="1" fillId="0" borderId="8" xfId="0" applyNumberFormat="1" applyFont="1" applyBorder="1" applyAlignment="1">
      <alignment horizontal="left"/>
    </xf>
    <xf numFmtId="0" fontId="1" fillId="0" borderId="8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7" fillId="0" borderId="0" xfId="0" applyFont="1"/>
    <xf numFmtId="0" fontId="1" fillId="0" borderId="4" xfId="0" applyFont="1" applyBorder="1"/>
    <xf numFmtId="0" fontId="1" fillId="0" borderId="16" xfId="0" applyFont="1" applyBorder="1" applyAlignment="1">
      <alignment horizontal="center" vertical="center" wrapText="1"/>
    </xf>
    <xf numFmtId="0" fontId="1" fillId="0" borderId="16" xfId="0" applyFont="1" applyBorder="1" applyAlignment="1">
      <alignment vertical="center" wrapText="1"/>
    </xf>
    <xf numFmtId="0" fontId="1" fillId="0" borderId="16" xfId="0" applyFont="1" applyBorder="1" applyAlignment="1">
      <alignment horizontal="center" wrapText="1"/>
    </xf>
    <xf numFmtId="0" fontId="1" fillId="3" borderId="16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 wrapText="1"/>
    </xf>
    <xf numFmtId="0" fontId="9" fillId="0" borderId="0" xfId="0" applyFont="1"/>
    <xf numFmtId="0" fontId="9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14" xfId="0" applyFont="1" applyBorder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1" fillId="4" borderId="16" xfId="0" applyFont="1" applyFill="1" applyBorder="1" applyAlignment="1">
      <alignment horizontal="center" vertical="center" wrapText="1"/>
    </xf>
    <xf numFmtId="0" fontId="0" fillId="3" borderId="0" xfId="0" applyFill="1"/>
    <xf numFmtId="0" fontId="0" fillId="0" borderId="0" xfId="0" applyAlignment="1">
      <alignment wrapText="1"/>
    </xf>
    <xf numFmtId="0" fontId="12" fillId="0" borderId="0" xfId="0" applyFont="1"/>
    <xf numFmtId="0" fontId="13" fillId="0" borderId="0" xfId="0" applyFont="1"/>
    <xf numFmtId="0" fontId="1" fillId="3" borderId="16" xfId="0" applyFont="1" applyFill="1" applyBorder="1" applyAlignment="1" applyProtection="1">
      <alignment vertical="center" wrapText="1"/>
      <protection locked="0"/>
    </xf>
    <xf numFmtId="0" fontId="1" fillId="3" borderId="16" xfId="0" applyFont="1" applyFill="1" applyBorder="1" applyAlignment="1" applyProtection="1">
      <alignment horizontal="center" vertical="center" wrapText="1"/>
      <protection locked="0"/>
    </xf>
    <xf numFmtId="0" fontId="0" fillId="4" borderId="0" xfId="0" applyFill="1"/>
    <xf numFmtId="0" fontId="1" fillId="3" borderId="16" xfId="0" applyFont="1" applyFill="1" applyBorder="1" applyAlignment="1" applyProtection="1">
      <alignment horizontal="center" wrapText="1"/>
      <protection locked="0"/>
    </xf>
    <xf numFmtId="0" fontId="13" fillId="4" borderId="0" xfId="0" applyFont="1" applyFill="1"/>
    <xf numFmtId="0" fontId="5" fillId="4" borderId="0" xfId="0" applyFont="1" applyFill="1" applyAlignment="1">
      <alignment vertical="center"/>
    </xf>
    <xf numFmtId="0" fontId="1" fillId="2" borderId="21" xfId="0" applyFont="1" applyFill="1" applyBorder="1" applyAlignment="1">
      <alignment horizontal="center" wrapText="1"/>
    </xf>
    <xf numFmtId="0" fontId="1" fillId="2" borderId="14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49" fontId="1" fillId="2" borderId="8" xfId="0" applyNumberFormat="1" applyFont="1" applyFill="1" applyBorder="1" applyAlignment="1">
      <alignment horizontal="left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0" borderId="0" xfId="0" applyFont="1" applyAlignment="1">
      <alignment horizontal="right"/>
    </xf>
    <xf numFmtId="49" fontId="1" fillId="0" borderId="30" xfId="0" applyNumberFormat="1" applyFont="1" applyBorder="1" applyAlignment="1">
      <alignment horizontal="center"/>
    </xf>
    <xf numFmtId="0" fontId="1" fillId="0" borderId="0" xfId="0" applyFont="1" applyAlignment="1">
      <alignment horizontal="left"/>
    </xf>
    <xf numFmtId="49" fontId="1" fillId="0" borderId="8" xfId="0" applyNumberFormat="1" applyFont="1" applyBorder="1" applyAlignment="1">
      <alignment horizontal="left"/>
    </xf>
    <xf numFmtId="0" fontId="2" fillId="0" borderId="10" xfId="0" applyFont="1" applyBorder="1"/>
    <xf numFmtId="0" fontId="1" fillId="0" borderId="20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center" wrapText="1"/>
    </xf>
    <xf numFmtId="49" fontId="1" fillId="0" borderId="8" xfId="0" applyNumberFormat="1" applyFont="1" applyBorder="1" applyAlignment="1">
      <alignment horizontal="center"/>
    </xf>
    <xf numFmtId="0" fontId="1" fillId="0" borderId="31" xfId="0" applyFont="1" applyBorder="1" applyAlignment="1">
      <alignment horizontal="center" vertical="top"/>
    </xf>
    <xf numFmtId="0" fontId="1" fillId="0" borderId="32" xfId="0" applyFont="1" applyBorder="1" applyAlignment="1">
      <alignment horizontal="center" vertical="top"/>
    </xf>
    <xf numFmtId="0" fontId="1" fillId="0" borderId="33" xfId="0" applyFont="1" applyBorder="1" applyAlignment="1">
      <alignment horizontal="center" vertical="top"/>
    </xf>
    <xf numFmtId="49" fontId="1" fillId="0" borderId="25" xfId="0" applyNumberFormat="1" applyFont="1" applyBorder="1" applyAlignment="1">
      <alignment horizontal="center" vertical="center"/>
    </xf>
    <xf numFmtId="49" fontId="1" fillId="0" borderId="26" xfId="0" applyNumberFormat="1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top" wrapText="1"/>
    </xf>
    <xf numFmtId="0" fontId="1" fillId="0" borderId="28" xfId="0" applyFont="1" applyBorder="1" applyAlignment="1">
      <alignment horizontal="center" vertical="top" wrapText="1"/>
    </xf>
    <xf numFmtId="0" fontId="1" fillId="0" borderId="29" xfId="0" applyFont="1" applyBorder="1" applyAlignment="1">
      <alignment horizontal="center" vertical="top" wrapText="1"/>
    </xf>
    <xf numFmtId="49" fontId="1" fillId="0" borderId="24" xfId="0" applyNumberFormat="1" applyFont="1" applyBorder="1" applyAlignment="1">
      <alignment horizontal="center" vertical="center"/>
    </xf>
    <xf numFmtId="49" fontId="1" fillId="0" borderId="17" xfId="0" applyNumberFormat="1" applyFont="1" applyBorder="1" applyAlignment="1">
      <alignment horizontal="center" vertical="center"/>
    </xf>
    <xf numFmtId="49" fontId="1" fillId="0" borderId="18" xfId="0" applyNumberFormat="1" applyFont="1" applyBorder="1" applyAlignment="1">
      <alignment horizontal="center" vertical="center"/>
    </xf>
    <xf numFmtId="49" fontId="1" fillId="0" borderId="19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2" borderId="24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0" borderId="23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1" fillId="0" borderId="1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" fillId="0" borderId="2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1" fillId="0" borderId="14" xfId="0" applyFont="1" applyBorder="1" applyAlignment="1">
      <alignment horizontal="center" vertical="center" wrapText="1"/>
    </xf>
  </cellXfs>
  <cellStyles count="1">
    <cellStyle name="Обычный" xfId="0" builtinId="0"/>
  </cellStyles>
  <dxfs count="114">
    <dxf>
      <font>
        <color rgb="FF9C0006"/>
      </font>
    </dxf>
    <dxf>
      <fill>
        <patternFill>
          <f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4</xdr:row>
          <xdr:rowOff>9525</xdr:rowOff>
        </xdr:from>
        <xdr:to>
          <xdr:col>137</xdr:col>
          <xdr:colOff>47625</xdr:colOff>
          <xdr:row>4</xdr:row>
          <xdr:rowOff>476250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0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РАССЧИТАТЬ СВОДНУЮ ФОРМУ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365</xdr:row>
      <xdr:rowOff>0</xdr:rowOff>
    </xdr:from>
    <xdr:to>
      <xdr:col>1</xdr:col>
      <xdr:colOff>133350</xdr:colOff>
      <xdr:row>365</xdr:row>
      <xdr:rowOff>38100</xdr:rowOff>
    </xdr:to>
    <xdr:pic>
      <xdr:nvPicPr>
        <xdr:cNvPr id="1096" name="Рисунок 1">
          <a:extLst>
            <a:ext uri="{FF2B5EF4-FFF2-40B4-BE49-F238E27FC236}">
              <a16:creationId xmlns:a16="http://schemas.microsoft.com/office/drawing/2014/main" id="{00000000-0008-0000-0A00-00004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59188350"/>
          <a:ext cx="1333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FE33"/>
  <sheetViews>
    <sheetView view="pageBreakPreview" zoomScaleNormal="100" zoomScaleSheetLayoutView="100" workbookViewId="0">
      <selection activeCell="B25" sqref="B25:EV25"/>
    </sheetView>
  </sheetViews>
  <sheetFormatPr defaultColWidth="0.85546875" defaultRowHeight="12.75" x14ac:dyDescent="0.2"/>
  <cols>
    <col min="1" max="16384" width="0.85546875" style="1"/>
  </cols>
  <sheetData>
    <row r="1" spans="1:161" s="44" customFormat="1" ht="3" customHeight="1" thickBot="1" x14ac:dyDescent="0.25">
      <c r="EI1" s="34"/>
      <c r="EJ1" s="34"/>
      <c r="EK1" s="34"/>
      <c r="EL1" s="34"/>
      <c r="EM1" s="34"/>
      <c r="EN1" s="34"/>
      <c r="EO1" s="34"/>
      <c r="EP1" s="34"/>
      <c r="EQ1" s="34"/>
      <c r="ER1" s="34"/>
      <c r="ES1" s="34"/>
      <c r="ET1" s="34"/>
      <c r="EU1" s="34"/>
      <c r="EV1" s="34"/>
      <c r="EW1" s="34"/>
      <c r="EX1" s="34"/>
      <c r="EY1" s="34"/>
      <c r="EZ1" s="34"/>
      <c r="FA1" s="34"/>
      <c r="FB1" s="34"/>
      <c r="FC1" s="34"/>
      <c r="FD1" s="34"/>
      <c r="FE1" s="34"/>
    </row>
    <row r="2" spans="1:161" ht="18.75" customHeight="1" thickBot="1" x14ac:dyDescent="0.25">
      <c r="R2" s="75" t="s">
        <v>29</v>
      </c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  <c r="BI2" s="76"/>
      <c r="BJ2" s="76"/>
      <c r="BK2" s="76"/>
      <c r="BL2" s="76"/>
      <c r="BM2" s="76"/>
      <c r="BN2" s="76"/>
      <c r="BO2" s="76"/>
      <c r="BP2" s="76"/>
      <c r="BQ2" s="76"/>
      <c r="BR2" s="76"/>
      <c r="BS2" s="76"/>
      <c r="BT2" s="76"/>
      <c r="BU2" s="76"/>
      <c r="BV2" s="76"/>
      <c r="BW2" s="76"/>
      <c r="BX2" s="76"/>
      <c r="BY2" s="76"/>
      <c r="BZ2" s="76"/>
      <c r="CA2" s="76"/>
      <c r="CB2" s="76"/>
      <c r="CC2" s="76"/>
      <c r="CD2" s="76"/>
      <c r="CE2" s="76"/>
      <c r="CF2" s="76"/>
      <c r="CG2" s="76"/>
      <c r="CH2" s="76"/>
      <c r="CI2" s="76"/>
      <c r="CJ2" s="76"/>
      <c r="CK2" s="76"/>
      <c r="CL2" s="76"/>
      <c r="CM2" s="76"/>
      <c r="CN2" s="76"/>
      <c r="CO2" s="76"/>
      <c r="CP2" s="76"/>
      <c r="CQ2" s="76"/>
      <c r="CR2" s="76"/>
      <c r="CS2" s="76"/>
      <c r="CT2" s="76"/>
      <c r="CU2" s="76"/>
      <c r="CV2" s="76"/>
      <c r="CW2" s="76"/>
      <c r="CX2" s="76"/>
      <c r="CY2" s="76"/>
      <c r="CZ2" s="76"/>
      <c r="DA2" s="76"/>
      <c r="DB2" s="76"/>
      <c r="DC2" s="76"/>
      <c r="DD2" s="76"/>
      <c r="DE2" s="76"/>
      <c r="DF2" s="76"/>
      <c r="DG2" s="76"/>
      <c r="DH2" s="76"/>
      <c r="DI2" s="76"/>
      <c r="DJ2" s="76"/>
      <c r="DK2" s="76"/>
      <c r="DL2" s="76"/>
      <c r="DM2" s="76"/>
      <c r="DN2" s="76"/>
      <c r="DO2" s="76"/>
      <c r="DP2" s="76"/>
      <c r="DQ2" s="76"/>
      <c r="DR2" s="76"/>
      <c r="DS2" s="76"/>
      <c r="DT2" s="76"/>
      <c r="DU2" s="76"/>
      <c r="DV2" s="76"/>
      <c r="DW2" s="76"/>
      <c r="DX2" s="76"/>
      <c r="DY2" s="76"/>
      <c r="DZ2" s="76"/>
      <c r="EA2" s="76"/>
      <c r="EB2" s="76"/>
      <c r="EC2" s="76"/>
      <c r="ED2" s="76"/>
      <c r="EE2" s="76"/>
      <c r="EF2" s="76"/>
      <c r="EG2" s="77"/>
      <c r="EI2" s="34"/>
      <c r="EJ2" s="34"/>
      <c r="EK2" s="34"/>
      <c r="EL2" s="34"/>
      <c r="EM2" s="34"/>
      <c r="EN2" s="34"/>
      <c r="EO2" s="34"/>
      <c r="EP2" s="34"/>
      <c r="EQ2" s="34"/>
      <c r="ER2" s="34"/>
      <c r="ES2" s="34"/>
      <c r="ET2" s="34"/>
      <c r="EU2" s="34"/>
      <c r="EV2" s="34"/>
      <c r="EW2" s="34"/>
      <c r="EX2" s="34"/>
      <c r="EY2" s="34"/>
      <c r="EZ2" s="34"/>
      <c r="FA2" s="34"/>
      <c r="FB2" s="34"/>
      <c r="FC2" s="34"/>
      <c r="FD2" s="34"/>
      <c r="FE2" s="34"/>
    </row>
    <row r="3" spans="1:161" ht="12" customHeight="1" thickBot="1" x14ac:dyDescent="0.25">
      <c r="EN3" s="34"/>
      <c r="EO3" s="34"/>
      <c r="EP3" s="34"/>
      <c r="EQ3" s="34"/>
      <c r="ER3" s="34"/>
      <c r="ES3" s="34"/>
      <c r="ET3" s="34"/>
      <c r="EU3" s="34"/>
      <c r="EV3" s="34"/>
      <c r="EW3" s="34"/>
      <c r="EX3" s="34"/>
      <c r="EY3" s="34"/>
    </row>
    <row r="4" spans="1:161" ht="15" customHeight="1" thickBot="1" x14ac:dyDescent="0.25">
      <c r="R4" s="78" t="s">
        <v>0</v>
      </c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79"/>
      <c r="AG4" s="79"/>
      <c r="AH4" s="79"/>
      <c r="AI4" s="79"/>
      <c r="AJ4" s="79"/>
      <c r="AK4" s="79"/>
      <c r="AL4" s="79"/>
      <c r="AM4" s="79"/>
      <c r="AN4" s="79"/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  <c r="BM4" s="79"/>
      <c r="BN4" s="79"/>
      <c r="BO4" s="79"/>
      <c r="BP4" s="79"/>
      <c r="BQ4" s="79"/>
      <c r="BR4" s="79"/>
      <c r="BS4" s="79"/>
      <c r="BT4" s="79"/>
      <c r="BU4" s="79"/>
      <c r="BV4" s="79"/>
      <c r="BW4" s="79"/>
      <c r="BX4" s="79"/>
      <c r="BY4" s="79"/>
      <c r="BZ4" s="79"/>
      <c r="CA4" s="79"/>
      <c r="CB4" s="79"/>
      <c r="CC4" s="79"/>
      <c r="CD4" s="79"/>
      <c r="CE4" s="79"/>
      <c r="CF4" s="79"/>
      <c r="CG4" s="79"/>
      <c r="CH4" s="79"/>
      <c r="CI4" s="79"/>
      <c r="CJ4" s="79"/>
      <c r="CK4" s="79"/>
      <c r="CL4" s="79"/>
      <c r="CM4" s="79"/>
      <c r="CN4" s="79"/>
      <c r="CO4" s="79"/>
      <c r="CP4" s="79"/>
      <c r="CQ4" s="79"/>
      <c r="CR4" s="79"/>
      <c r="CS4" s="79"/>
      <c r="CT4" s="79"/>
      <c r="CU4" s="79"/>
      <c r="CV4" s="79"/>
      <c r="CW4" s="79"/>
      <c r="CX4" s="79"/>
      <c r="CY4" s="79"/>
      <c r="CZ4" s="79"/>
      <c r="DA4" s="79"/>
      <c r="DB4" s="79"/>
      <c r="DC4" s="79"/>
      <c r="DD4" s="79"/>
      <c r="DE4" s="79"/>
      <c r="DF4" s="79"/>
      <c r="DG4" s="79"/>
      <c r="DH4" s="79"/>
      <c r="DI4" s="79"/>
      <c r="DJ4" s="79"/>
      <c r="DK4" s="79"/>
      <c r="DL4" s="79"/>
      <c r="DM4" s="79"/>
      <c r="DN4" s="79"/>
      <c r="DO4" s="79"/>
      <c r="DP4" s="79"/>
      <c r="DQ4" s="79"/>
      <c r="DR4" s="79"/>
      <c r="DS4" s="79"/>
      <c r="DT4" s="79"/>
      <c r="DU4" s="79"/>
      <c r="DV4" s="79"/>
      <c r="DW4" s="79"/>
      <c r="DX4" s="79"/>
      <c r="DY4" s="79"/>
      <c r="DZ4" s="79"/>
      <c r="EA4" s="79"/>
      <c r="EB4" s="79"/>
      <c r="EC4" s="79"/>
      <c r="ED4" s="79"/>
      <c r="EE4" s="79"/>
      <c r="EF4" s="79"/>
      <c r="EG4" s="80"/>
    </row>
    <row r="5" spans="1:161" ht="42" customHeight="1" thickBot="1" x14ac:dyDescent="0.25"/>
    <row r="6" spans="1:161" ht="40.5" customHeight="1" thickBot="1" x14ac:dyDescent="0.25">
      <c r="L6" s="15"/>
      <c r="M6" s="81" t="s">
        <v>92</v>
      </c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  <c r="AO6" s="82"/>
      <c r="AP6" s="82"/>
      <c r="AQ6" s="82"/>
      <c r="AR6" s="82"/>
      <c r="AS6" s="82"/>
      <c r="AT6" s="82"/>
      <c r="AU6" s="82"/>
      <c r="AV6" s="82"/>
      <c r="AW6" s="82"/>
      <c r="AX6" s="82"/>
      <c r="AY6" s="82"/>
      <c r="AZ6" s="82"/>
      <c r="BA6" s="82"/>
      <c r="BB6" s="82"/>
      <c r="BC6" s="82"/>
      <c r="BD6" s="82"/>
      <c r="BE6" s="82"/>
      <c r="BF6" s="82"/>
      <c r="BG6" s="82"/>
      <c r="BH6" s="82"/>
      <c r="BI6" s="82"/>
      <c r="BJ6" s="82"/>
      <c r="BK6" s="82"/>
      <c r="BL6" s="82"/>
      <c r="BM6" s="82"/>
      <c r="BN6" s="82"/>
      <c r="BO6" s="82"/>
      <c r="BP6" s="82"/>
      <c r="BQ6" s="82"/>
      <c r="BR6" s="82"/>
      <c r="BS6" s="82"/>
      <c r="BT6" s="82"/>
      <c r="BU6" s="82"/>
      <c r="BV6" s="82"/>
      <c r="BW6" s="82"/>
      <c r="BX6" s="82"/>
      <c r="BY6" s="82"/>
      <c r="BZ6" s="82"/>
      <c r="CA6" s="82"/>
      <c r="CB6" s="82"/>
      <c r="CC6" s="82"/>
      <c r="CD6" s="82"/>
      <c r="CE6" s="82"/>
      <c r="CF6" s="82"/>
      <c r="CG6" s="82"/>
      <c r="CH6" s="82"/>
      <c r="CI6" s="82"/>
      <c r="CJ6" s="82"/>
      <c r="CK6" s="82"/>
      <c r="CL6" s="82"/>
      <c r="CM6" s="82"/>
      <c r="CN6" s="82"/>
      <c r="CO6" s="82"/>
      <c r="CP6" s="82"/>
      <c r="CQ6" s="82"/>
      <c r="CR6" s="82"/>
      <c r="CS6" s="82"/>
      <c r="CT6" s="82"/>
      <c r="CU6" s="82"/>
      <c r="CV6" s="82"/>
      <c r="CW6" s="82"/>
      <c r="CX6" s="82"/>
      <c r="CY6" s="82"/>
      <c r="CZ6" s="82"/>
      <c r="DA6" s="82"/>
      <c r="DB6" s="82"/>
      <c r="DC6" s="82"/>
      <c r="DD6" s="82"/>
      <c r="DE6" s="82"/>
      <c r="DF6" s="82"/>
      <c r="DG6" s="82"/>
      <c r="DH6" s="82"/>
      <c r="DI6" s="82"/>
      <c r="DJ6" s="82"/>
      <c r="DK6" s="82"/>
      <c r="DL6" s="82"/>
      <c r="DM6" s="82"/>
      <c r="DN6" s="82"/>
      <c r="DO6" s="82"/>
      <c r="DP6" s="82"/>
      <c r="DQ6" s="82"/>
      <c r="DR6" s="82"/>
      <c r="DS6" s="82"/>
      <c r="DT6" s="82"/>
      <c r="DU6" s="82"/>
      <c r="DV6" s="82"/>
      <c r="DW6" s="82"/>
      <c r="DX6" s="82"/>
      <c r="DY6" s="82"/>
      <c r="DZ6" s="82"/>
      <c r="EA6" s="82"/>
      <c r="EB6" s="82"/>
      <c r="EC6" s="82"/>
      <c r="ED6" s="82"/>
      <c r="EE6" s="82"/>
      <c r="EF6" s="82"/>
      <c r="EG6" s="82"/>
      <c r="EH6" s="82"/>
      <c r="EI6" s="82"/>
      <c r="EJ6" s="82"/>
      <c r="EK6" s="82"/>
      <c r="EL6" s="83"/>
    </row>
    <row r="7" spans="1:161" ht="15" customHeight="1" thickBot="1" x14ac:dyDescent="0.25"/>
    <row r="8" spans="1:161" ht="39.75" customHeight="1" x14ac:dyDescent="0.2">
      <c r="AA8" s="33"/>
      <c r="AB8" s="68" t="s">
        <v>62</v>
      </c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/>
      <c r="BX8" s="69"/>
      <c r="BY8" s="69"/>
      <c r="BZ8" s="69"/>
      <c r="CA8" s="69"/>
      <c r="CB8" s="69"/>
      <c r="CC8" s="69"/>
      <c r="CD8" s="69"/>
      <c r="CE8" s="69"/>
      <c r="CF8" s="69"/>
      <c r="CG8" s="69"/>
      <c r="CH8" s="69"/>
      <c r="CI8" s="69"/>
      <c r="CJ8" s="69"/>
      <c r="CK8" s="69"/>
      <c r="CL8" s="69"/>
      <c r="CM8" s="69"/>
      <c r="CN8" s="69"/>
      <c r="CO8" s="69"/>
      <c r="CP8" s="69"/>
      <c r="CQ8" s="69"/>
      <c r="CR8" s="69"/>
      <c r="CS8" s="69"/>
      <c r="CT8" s="69"/>
      <c r="CU8" s="69"/>
      <c r="CV8" s="69"/>
      <c r="CW8" s="69"/>
      <c r="CX8" s="69"/>
      <c r="CY8" s="69"/>
      <c r="CZ8" s="69"/>
      <c r="DA8" s="69"/>
      <c r="DB8" s="69"/>
      <c r="DC8" s="69"/>
      <c r="DD8" s="69"/>
      <c r="DE8" s="69"/>
      <c r="DF8" s="69"/>
      <c r="DG8" s="69"/>
      <c r="DH8" s="69"/>
      <c r="DI8" s="69"/>
      <c r="DJ8" s="69"/>
      <c r="DK8" s="69"/>
      <c r="DL8" s="69"/>
      <c r="DM8" s="69"/>
      <c r="DN8" s="69"/>
      <c r="DO8" s="69"/>
      <c r="DP8" s="69"/>
      <c r="DQ8" s="69"/>
      <c r="DR8" s="69"/>
      <c r="DS8" s="69"/>
      <c r="DT8" s="69"/>
      <c r="DU8" s="69"/>
      <c r="DV8" s="69"/>
      <c r="DW8" s="70"/>
    </row>
    <row r="9" spans="1:161" ht="12" customHeight="1" x14ac:dyDescent="0.2">
      <c r="AB9" s="2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4"/>
      <c r="BQ9" s="4"/>
      <c r="BR9" s="3"/>
      <c r="BS9" s="4"/>
      <c r="BT9" s="4"/>
      <c r="BU9" s="3"/>
      <c r="BV9" s="4"/>
      <c r="BW9" s="3"/>
      <c r="BX9" s="4"/>
      <c r="BY9" s="5" t="s">
        <v>189</v>
      </c>
      <c r="BZ9" s="71"/>
      <c r="CA9" s="71"/>
      <c r="CB9" s="71"/>
      <c r="CC9" s="6" t="s">
        <v>1</v>
      </c>
      <c r="CD9" s="4"/>
      <c r="CE9" s="3"/>
      <c r="CF9" s="3"/>
      <c r="CG9" s="4"/>
      <c r="CH9" s="4"/>
      <c r="CI9" s="4"/>
      <c r="CJ9" s="4"/>
      <c r="CK9" s="4"/>
      <c r="CL9" s="4"/>
      <c r="CM9" s="4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7"/>
    </row>
    <row r="10" spans="1:161" ht="3.75" customHeight="1" thickBot="1" x14ac:dyDescent="0.25"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AB10" s="9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2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</row>
    <row r="11" spans="1:161" ht="21" customHeight="1" thickBot="1" x14ac:dyDescent="0.25"/>
    <row r="12" spans="1:161" ht="15.75" customHeight="1" thickBot="1" x14ac:dyDescent="0.25">
      <c r="A12" s="84" t="s">
        <v>30</v>
      </c>
      <c r="B12" s="85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5"/>
      <c r="P12" s="85"/>
      <c r="Q12" s="85"/>
      <c r="R12" s="85"/>
      <c r="S12" s="85"/>
      <c r="T12" s="85"/>
      <c r="U12" s="85"/>
      <c r="V12" s="85"/>
      <c r="W12" s="85"/>
      <c r="X12" s="85"/>
      <c r="Y12" s="85"/>
      <c r="Z12" s="85"/>
      <c r="AA12" s="85"/>
      <c r="AB12" s="85"/>
      <c r="AC12" s="85"/>
      <c r="AD12" s="85"/>
      <c r="AE12" s="85"/>
      <c r="AF12" s="85"/>
      <c r="AG12" s="85"/>
      <c r="AH12" s="85"/>
      <c r="AI12" s="85"/>
      <c r="AJ12" s="85"/>
      <c r="AK12" s="85"/>
      <c r="AL12" s="85"/>
      <c r="AM12" s="85"/>
      <c r="AN12" s="85"/>
      <c r="AO12" s="85"/>
      <c r="AP12" s="85"/>
      <c r="AQ12" s="85"/>
      <c r="AR12" s="85"/>
      <c r="AS12" s="85"/>
      <c r="AT12" s="85"/>
      <c r="AU12" s="85"/>
      <c r="AV12" s="85"/>
      <c r="AW12" s="85"/>
      <c r="AX12" s="85"/>
      <c r="AY12" s="85"/>
      <c r="AZ12" s="85"/>
      <c r="BA12" s="85"/>
      <c r="BB12" s="85"/>
      <c r="BC12" s="85"/>
      <c r="BD12" s="85"/>
      <c r="BE12" s="85"/>
      <c r="BF12" s="85"/>
      <c r="BG12" s="85"/>
      <c r="BH12" s="85"/>
      <c r="BI12" s="85"/>
      <c r="BJ12" s="85"/>
      <c r="BK12" s="85"/>
      <c r="BL12" s="85"/>
      <c r="BM12" s="85"/>
      <c r="BN12" s="85"/>
      <c r="BO12" s="85"/>
      <c r="BP12" s="85"/>
      <c r="BQ12" s="85"/>
      <c r="BR12" s="85"/>
      <c r="BS12" s="85"/>
      <c r="BT12" s="85"/>
      <c r="BU12" s="85"/>
      <c r="BV12" s="85"/>
      <c r="BW12" s="85"/>
      <c r="BX12" s="85"/>
      <c r="BY12" s="85"/>
      <c r="BZ12" s="85"/>
      <c r="CA12" s="85"/>
      <c r="CB12" s="85"/>
      <c r="CC12" s="85"/>
      <c r="CD12" s="85"/>
      <c r="CE12" s="85"/>
      <c r="CF12" s="85"/>
      <c r="CG12" s="85"/>
      <c r="CH12" s="85"/>
      <c r="CI12" s="85"/>
      <c r="CJ12" s="85"/>
      <c r="CK12" s="86"/>
      <c r="CL12" s="84" t="s">
        <v>31</v>
      </c>
      <c r="CM12" s="85"/>
      <c r="CN12" s="85"/>
      <c r="CO12" s="85"/>
      <c r="CP12" s="85"/>
      <c r="CQ12" s="85"/>
      <c r="CR12" s="85"/>
      <c r="CS12" s="85"/>
      <c r="CT12" s="85"/>
      <c r="CU12" s="85"/>
      <c r="CV12" s="85"/>
      <c r="CW12" s="85"/>
      <c r="CX12" s="85"/>
      <c r="CY12" s="85"/>
      <c r="CZ12" s="85"/>
      <c r="DA12" s="85"/>
      <c r="DB12" s="85"/>
      <c r="DC12" s="85"/>
      <c r="DD12" s="85"/>
      <c r="DE12" s="85"/>
      <c r="DF12" s="85"/>
      <c r="DG12" s="85"/>
      <c r="DH12" s="85"/>
      <c r="DI12" s="85"/>
      <c r="DJ12" s="85"/>
      <c r="DK12" s="85"/>
      <c r="DL12" s="85"/>
      <c r="DM12" s="86"/>
      <c r="DQ12" s="26"/>
      <c r="DS12" s="26"/>
      <c r="DV12" s="72" t="s">
        <v>2</v>
      </c>
      <c r="DW12" s="73"/>
      <c r="DX12" s="73"/>
      <c r="DY12" s="73"/>
      <c r="DZ12" s="73"/>
      <c r="EA12" s="73"/>
      <c r="EB12" s="73"/>
      <c r="EC12" s="73"/>
      <c r="ED12" s="73"/>
      <c r="EE12" s="73"/>
      <c r="EF12" s="73"/>
      <c r="EG12" s="73"/>
      <c r="EH12" s="73"/>
      <c r="EI12" s="73"/>
      <c r="EJ12" s="73"/>
      <c r="EK12" s="73"/>
      <c r="EL12" s="73"/>
      <c r="EM12" s="73"/>
      <c r="EN12" s="73"/>
      <c r="EO12" s="73"/>
      <c r="EP12" s="73"/>
      <c r="EQ12" s="73"/>
      <c r="ER12" s="73"/>
      <c r="ES12" s="74"/>
      <c r="EU12" s="26"/>
    </row>
    <row r="13" spans="1:161" ht="2.25" customHeight="1" thickBot="1" x14ac:dyDescent="0.25">
      <c r="A13" s="87"/>
      <c r="B13" s="88"/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88"/>
      <c r="AA13" s="88"/>
      <c r="AB13" s="88"/>
      <c r="AC13" s="88"/>
      <c r="AD13" s="88"/>
      <c r="AE13" s="88"/>
      <c r="AF13" s="88"/>
      <c r="AG13" s="88"/>
      <c r="AH13" s="88"/>
      <c r="AI13" s="88"/>
      <c r="AJ13" s="88"/>
      <c r="AK13" s="88"/>
      <c r="AL13" s="88"/>
      <c r="AM13" s="88"/>
      <c r="AN13" s="88"/>
      <c r="AO13" s="88"/>
      <c r="AP13" s="88"/>
      <c r="AQ13" s="88"/>
      <c r="AR13" s="88"/>
      <c r="AS13" s="88"/>
      <c r="AT13" s="88"/>
      <c r="AU13" s="88"/>
      <c r="AV13" s="88"/>
      <c r="AW13" s="88"/>
      <c r="AX13" s="88"/>
      <c r="AY13" s="88"/>
      <c r="AZ13" s="88"/>
      <c r="BA13" s="88"/>
      <c r="BB13" s="88"/>
      <c r="BC13" s="88"/>
      <c r="BD13" s="88"/>
      <c r="BE13" s="88"/>
      <c r="BF13" s="88"/>
      <c r="BG13" s="88"/>
      <c r="BH13" s="88"/>
      <c r="BI13" s="88"/>
      <c r="BJ13" s="88"/>
      <c r="BK13" s="88"/>
      <c r="BL13" s="88"/>
      <c r="BM13" s="88"/>
      <c r="BN13" s="88"/>
      <c r="BO13" s="88"/>
      <c r="BP13" s="88"/>
      <c r="BQ13" s="88"/>
      <c r="BR13" s="88"/>
      <c r="BS13" s="88"/>
      <c r="BT13" s="88"/>
      <c r="BU13" s="88"/>
      <c r="BV13" s="88"/>
      <c r="BW13" s="88"/>
      <c r="BX13" s="88"/>
      <c r="BY13" s="88"/>
      <c r="BZ13" s="88"/>
      <c r="CA13" s="88"/>
      <c r="CB13" s="88"/>
      <c r="CC13" s="88"/>
      <c r="CD13" s="88"/>
      <c r="CE13" s="88"/>
      <c r="CF13" s="88"/>
      <c r="CG13" s="88"/>
      <c r="CH13" s="88"/>
      <c r="CI13" s="88"/>
      <c r="CJ13" s="88"/>
      <c r="CK13" s="89"/>
      <c r="CL13" s="87"/>
      <c r="CM13" s="88"/>
      <c r="CN13" s="88"/>
      <c r="CO13" s="88"/>
      <c r="CP13" s="88"/>
      <c r="CQ13" s="88"/>
      <c r="CR13" s="88"/>
      <c r="CS13" s="88"/>
      <c r="CT13" s="88"/>
      <c r="CU13" s="88"/>
      <c r="CV13" s="88"/>
      <c r="CW13" s="88"/>
      <c r="CX13" s="88"/>
      <c r="CY13" s="88"/>
      <c r="CZ13" s="88"/>
      <c r="DA13" s="88"/>
      <c r="DB13" s="88"/>
      <c r="DC13" s="88"/>
      <c r="DD13" s="88"/>
      <c r="DE13" s="88"/>
      <c r="DF13" s="88"/>
      <c r="DG13" s="88"/>
      <c r="DH13" s="88"/>
      <c r="DI13" s="88"/>
      <c r="DJ13" s="88"/>
      <c r="DK13" s="88"/>
      <c r="DL13" s="88"/>
      <c r="DM13" s="89"/>
      <c r="DQ13" s="26"/>
      <c r="DS13" s="26"/>
      <c r="DV13" s="26"/>
      <c r="DW13" s="26"/>
      <c r="DX13" s="26"/>
      <c r="DY13" s="26"/>
      <c r="DZ13" s="26"/>
      <c r="EA13" s="26"/>
      <c r="EB13" s="26"/>
      <c r="EC13" s="26"/>
      <c r="ED13" s="26"/>
      <c r="EE13" s="26"/>
      <c r="EF13" s="26"/>
      <c r="EG13" s="26"/>
      <c r="EH13" s="26"/>
      <c r="EI13" s="26"/>
      <c r="EJ13" s="26"/>
      <c r="EK13" s="26"/>
      <c r="EL13" s="26"/>
      <c r="EM13" s="26"/>
      <c r="EN13" s="26"/>
      <c r="EO13" s="26"/>
      <c r="EP13" s="26"/>
      <c r="EQ13" s="26"/>
      <c r="ER13" s="26"/>
      <c r="ES13" s="26"/>
      <c r="EU13" s="26"/>
    </row>
    <row r="14" spans="1:161" ht="14.25" customHeight="1" x14ac:dyDescent="0.2">
      <c r="A14" s="13"/>
      <c r="B14" s="28" t="s">
        <v>195</v>
      </c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37"/>
      <c r="CJ14" s="37"/>
      <c r="CK14" s="39"/>
      <c r="CL14" s="101" t="s">
        <v>93</v>
      </c>
      <c r="CM14" s="102"/>
      <c r="CN14" s="102"/>
      <c r="CO14" s="102"/>
      <c r="CP14" s="102"/>
      <c r="CQ14" s="102"/>
      <c r="CR14" s="102"/>
      <c r="CS14" s="102"/>
      <c r="CT14" s="102"/>
      <c r="CU14" s="102"/>
      <c r="CV14" s="102"/>
      <c r="CW14" s="102"/>
      <c r="CX14" s="102"/>
      <c r="CY14" s="102"/>
      <c r="CZ14" s="102"/>
      <c r="DA14" s="102"/>
      <c r="DB14" s="102"/>
      <c r="DC14" s="102"/>
      <c r="DD14" s="102"/>
      <c r="DE14" s="102"/>
      <c r="DF14" s="102"/>
      <c r="DG14" s="102"/>
      <c r="DH14" s="102"/>
      <c r="DI14" s="102"/>
      <c r="DJ14" s="102"/>
      <c r="DK14" s="102"/>
      <c r="DL14" s="102"/>
      <c r="DM14" s="103"/>
      <c r="DP14" s="111" t="s">
        <v>218</v>
      </c>
      <c r="DQ14" s="111"/>
      <c r="DR14" s="111"/>
      <c r="DS14" s="111"/>
      <c r="DT14" s="111"/>
      <c r="DU14" s="111"/>
      <c r="DV14" s="111"/>
      <c r="DW14" s="111"/>
      <c r="DX14" s="111"/>
      <c r="DY14" s="111"/>
      <c r="DZ14" s="111"/>
      <c r="EA14" s="111"/>
      <c r="EB14" s="111"/>
      <c r="EC14" s="111"/>
      <c r="ED14" s="111"/>
      <c r="EE14" s="111"/>
      <c r="EF14" s="111"/>
      <c r="EG14" s="111"/>
      <c r="EH14" s="111"/>
      <c r="EI14" s="111"/>
      <c r="EJ14" s="111"/>
      <c r="EK14" s="111"/>
      <c r="EL14" s="111"/>
      <c r="EM14" s="111"/>
      <c r="EN14" s="111"/>
      <c r="EO14" s="111"/>
      <c r="EP14" s="111"/>
      <c r="EQ14" s="111"/>
      <c r="ER14" s="111"/>
      <c r="ES14" s="111"/>
      <c r="ET14" s="111"/>
      <c r="EU14" s="111"/>
      <c r="EV14" s="111"/>
      <c r="EW14" s="111"/>
      <c r="EX14" s="111"/>
      <c r="EY14" s="111"/>
    </row>
    <row r="15" spans="1:161" ht="12" customHeight="1" x14ac:dyDescent="0.2">
      <c r="A15" s="13"/>
      <c r="B15" s="28" t="s">
        <v>196</v>
      </c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K15" s="40"/>
      <c r="CL15" s="104"/>
      <c r="CM15" s="105"/>
      <c r="CN15" s="105"/>
      <c r="CO15" s="105"/>
      <c r="CP15" s="105"/>
      <c r="CQ15" s="105"/>
      <c r="CR15" s="105"/>
      <c r="CS15" s="105"/>
      <c r="CT15" s="105"/>
      <c r="CU15" s="105"/>
      <c r="CV15" s="105"/>
      <c r="CW15" s="105"/>
      <c r="CX15" s="105"/>
      <c r="CY15" s="105"/>
      <c r="CZ15" s="105"/>
      <c r="DA15" s="105"/>
      <c r="DB15" s="105"/>
      <c r="DC15" s="105"/>
      <c r="DD15" s="105"/>
      <c r="DE15" s="105"/>
      <c r="DF15" s="105"/>
      <c r="DG15" s="105"/>
      <c r="DH15" s="105"/>
      <c r="DI15" s="105"/>
      <c r="DJ15" s="105"/>
      <c r="DK15" s="105"/>
      <c r="DL15" s="105"/>
      <c r="DM15" s="106"/>
      <c r="DP15" s="111"/>
      <c r="DQ15" s="111"/>
      <c r="DR15" s="111"/>
      <c r="DS15" s="111"/>
      <c r="DT15" s="111"/>
      <c r="DU15" s="111"/>
      <c r="DV15" s="111"/>
      <c r="DW15" s="111"/>
      <c r="DX15" s="111"/>
      <c r="DY15" s="111"/>
      <c r="DZ15" s="111"/>
      <c r="EA15" s="111"/>
      <c r="EB15" s="111"/>
      <c r="EC15" s="111"/>
      <c r="ED15" s="111"/>
      <c r="EE15" s="111"/>
      <c r="EF15" s="111"/>
      <c r="EG15" s="111"/>
      <c r="EH15" s="111"/>
      <c r="EI15" s="111"/>
      <c r="EJ15" s="111"/>
      <c r="EK15" s="111"/>
      <c r="EL15" s="111"/>
      <c r="EM15" s="111"/>
      <c r="EN15" s="111"/>
      <c r="EO15" s="111"/>
      <c r="EP15" s="111"/>
      <c r="EQ15" s="111"/>
      <c r="ER15" s="111"/>
      <c r="ES15" s="111"/>
      <c r="ET15" s="111"/>
      <c r="EU15" s="111"/>
      <c r="EV15" s="111"/>
      <c r="EW15" s="111"/>
      <c r="EX15" s="111"/>
      <c r="EY15" s="111"/>
    </row>
    <row r="16" spans="1:161" ht="12" customHeight="1" x14ac:dyDescent="0.2">
      <c r="A16" s="13"/>
      <c r="B16" s="1" t="s">
        <v>197</v>
      </c>
      <c r="CK16" s="40"/>
      <c r="CL16" s="104"/>
      <c r="CM16" s="105"/>
      <c r="CN16" s="105"/>
      <c r="CO16" s="105"/>
      <c r="CP16" s="105"/>
      <c r="CQ16" s="105"/>
      <c r="CR16" s="105"/>
      <c r="CS16" s="105"/>
      <c r="CT16" s="105"/>
      <c r="CU16" s="105"/>
      <c r="CV16" s="105"/>
      <c r="CW16" s="105"/>
      <c r="CX16" s="105"/>
      <c r="CY16" s="105"/>
      <c r="CZ16" s="105"/>
      <c r="DA16" s="105"/>
      <c r="DB16" s="105"/>
      <c r="DC16" s="105"/>
      <c r="DD16" s="105"/>
      <c r="DE16" s="105"/>
      <c r="DF16" s="105"/>
      <c r="DG16" s="105"/>
      <c r="DH16" s="105"/>
      <c r="DI16" s="105"/>
      <c r="DJ16" s="105"/>
      <c r="DK16" s="105"/>
      <c r="DL16" s="105"/>
      <c r="DM16" s="106"/>
      <c r="DP16" s="111"/>
      <c r="DQ16" s="111"/>
      <c r="DR16" s="111"/>
      <c r="DS16" s="111"/>
      <c r="DT16" s="111"/>
      <c r="DU16" s="111"/>
      <c r="DV16" s="111"/>
      <c r="DW16" s="111"/>
      <c r="DX16" s="111"/>
      <c r="DY16" s="111"/>
      <c r="DZ16" s="111"/>
      <c r="EA16" s="111"/>
      <c r="EB16" s="111"/>
      <c r="EC16" s="111"/>
      <c r="ED16" s="111"/>
      <c r="EE16" s="111"/>
      <c r="EF16" s="111"/>
      <c r="EG16" s="111"/>
      <c r="EH16" s="111"/>
      <c r="EI16" s="111"/>
      <c r="EJ16" s="111"/>
      <c r="EK16" s="111"/>
      <c r="EL16" s="111"/>
      <c r="EM16" s="111"/>
      <c r="EN16" s="111"/>
      <c r="EO16" s="111"/>
      <c r="EP16" s="111"/>
      <c r="EQ16" s="111"/>
      <c r="ER16" s="111"/>
      <c r="ES16" s="111"/>
      <c r="ET16" s="111"/>
      <c r="EU16" s="111"/>
      <c r="EV16" s="111"/>
      <c r="EW16" s="111"/>
      <c r="EX16" s="111"/>
      <c r="EY16" s="111"/>
    </row>
    <row r="17" spans="1:155" ht="16.5" customHeight="1" x14ac:dyDescent="0.2">
      <c r="A17" s="13"/>
      <c r="B17" s="30" t="s">
        <v>198</v>
      </c>
      <c r="CK17" s="40"/>
      <c r="CL17" s="104"/>
      <c r="CM17" s="105"/>
      <c r="CN17" s="105"/>
      <c r="CO17" s="105"/>
      <c r="CP17" s="105"/>
      <c r="CQ17" s="105"/>
      <c r="CR17" s="105"/>
      <c r="CS17" s="105"/>
      <c r="CT17" s="105"/>
      <c r="CU17" s="105"/>
      <c r="CV17" s="105"/>
      <c r="CW17" s="105"/>
      <c r="CX17" s="105"/>
      <c r="CY17" s="105"/>
      <c r="CZ17" s="105"/>
      <c r="DA17" s="105"/>
      <c r="DB17" s="105"/>
      <c r="DC17" s="105"/>
      <c r="DD17" s="105"/>
      <c r="DE17" s="105"/>
      <c r="DF17" s="105"/>
      <c r="DG17" s="105"/>
      <c r="DH17" s="105"/>
      <c r="DI17" s="105"/>
      <c r="DJ17" s="105"/>
      <c r="DK17" s="105"/>
      <c r="DL17" s="105"/>
      <c r="DM17" s="106"/>
      <c r="DP17" s="111"/>
      <c r="DQ17" s="111"/>
      <c r="DR17" s="111"/>
      <c r="DS17" s="111"/>
      <c r="DT17" s="111"/>
      <c r="DU17" s="111"/>
      <c r="DV17" s="111"/>
      <c r="DW17" s="111"/>
      <c r="DX17" s="111"/>
      <c r="DY17" s="111"/>
      <c r="DZ17" s="111"/>
      <c r="EA17" s="111"/>
      <c r="EB17" s="111"/>
      <c r="EC17" s="111"/>
      <c r="ED17" s="111"/>
      <c r="EE17" s="111"/>
      <c r="EF17" s="111"/>
      <c r="EG17" s="111"/>
      <c r="EH17" s="111"/>
      <c r="EI17" s="111"/>
      <c r="EJ17" s="111"/>
      <c r="EK17" s="111"/>
      <c r="EL17" s="111"/>
      <c r="EM17" s="111"/>
      <c r="EN17" s="111"/>
      <c r="EO17" s="111"/>
      <c r="EP17" s="111"/>
      <c r="EQ17" s="111"/>
      <c r="ER17" s="111"/>
      <c r="ES17" s="111"/>
      <c r="ET17" s="111"/>
      <c r="EU17" s="111"/>
      <c r="EV17" s="111"/>
      <c r="EW17" s="111"/>
      <c r="EX17" s="111"/>
      <c r="EY17" s="111"/>
    </row>
    <row r="18" spans="1:155" ht="13.5" customHeight="1" x14ac:dyDescent="0.2">
      <c r="A18" s="13"/>
      <c r="B18" s="110" t="s">
        <v>3</v>
      </c>
      <c r="C18" s="110"/>
      <c r="D18" s="110"/>
      <c r="E18" s="110"/>
      <c r="F18" s="1" t="s">
        <v>67</v>
      </c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K18" s="40"/>
      <c r="CL18" s="104"/>
      <c r="CM18" s="105"/>
      <c r="CN18" s="105"/>
      <c r="CO18" s="105"/>
      <c r="CP18" s="105"/>
      <c r="CQ18" s="105"/>
      <c r="CR18" s="105"/>
      <c r="CS18" s="105"/>
      <c r="CT18" s="105"/>
      <c r="CU18" s="105"/>
      <c r="CV18" s="105"/>
      <c r="CW18" s="105"/>
      <c r="CX18" s="105"/>
      <c r="CY18" s="105"/>
      <c r="CZ18" s="105"/>
      <c r="DA18" s="105"/>
      <c r="DB18" s="105"/>
      <c r="DC18" s="105"/>
      <c r="DD18" s="105"/>
      <c r="DE18" s="105"/>
      <c r="DF18" s="105"/>
      <c r="DG18" s="105"/>
      <c r="DH18" s="105"/>
      <c r="DI18" s="105"/>
      <c r="DJ18" s="105"/>
      <c r="DK18" s="105"/>
      <c r="DL18" s="105"/>
      <c r="DM18" s="106"/>
      <c r="DQ18" s="15"/>
      <c r="DR18" s="15"/>
      <c r="DS18" s="15"/>
      <c r="DT18" s="15"/>
      <c r="DU18" s="15"/>
      <c r="DW18" s="96" t="s">
        <v>32</v>
      </c>
      <c r="DX18" s="96"/>
      <c r="DY18" s="96"/>
      <c r="DZ18" s="112" t="s">
        <v>216</v>
      </c>
      <c r="EA18" s="112"/>
      <c r="EB18" s="112"/>
      <c r="EC18" s="112"/>
      <c r="ED18" s="112"/>
      <c r="EE18" s="112"/>
      <c r="EF18" s="112"/>
      <c r="EG18" s="112"/>
      <c r="EH18" s="112"/>
      <c r="EI18" s="112"/>
      <c r="EJ18" s="112"/>
      <c r="EK18" s="111" t="s">
        <v>33</v>
      </c>
      <c r="EL18" s="111"/>
      <c r="EM18" s="111"/>
      <c r="EN18" s="111"/>
      <c r="EO18" s="112" t="s">
        <v>217</v>
      </c>
      <c r="EP18" s="112"/>
      <c r="EQ18" s="112"/>
      <c r="ER18" s="112"/>
      <c r="ET18" s="15"/>
      <c r="EU18" s="15"/>
    </row>
    <row r="19" spans="1:155" ht="12.75" customHeight="1" x14ac:dyDescent="0.2">
      <c r="A19" s="13"/>
      <c r="F19" s="1" t="s">
        <v>68</v>
      </c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K19" s="40"/>
      <c r="CL19" s="104"/>
      <c r="CM19" s="105"/>
      <c r="CN19" s="105"/>
      <c r="CO19" s="105"/>
      <c r="CP19" s="105"/>
      <c r="CQ19" s="105"/>
      <c r="CR19" s="105"/>
      <c r="CS19" s="105"/>
      <c r="CT19" s="105"/>
      <c r="CU19" s="105"/>
      <c r="CV19" s="105"/>
      <c r="CW19" s="105"/>
      <c r="CX19" s="105"/>
      <c r="CY19" s="105"/>
      <c r="CZ19" s="105"/>
      <c r="DA19" s="105"/>
      <c r="DB19" s="105"/>
      <c r="DC19" s="105"/>
      <c r="DD19" s="105"/>
      <c r="DE19" s="105"/>
      <c r="DF19" s="105"/>
      <c r="DG19" s="105"/>
      <c r="DH19" s="105"/>
      <c r="DI19" s="105"/>
      <c r="DJ19" s="105"/>
      <c r="DK19" s="105"/>
      <c r="DL19" s="105"/>
      <c r="DM19" s="106"/>
      <c r="DQ19" s="15"/>
      <c r="DR19" s="15"/>
      <c r="DS19" s="15"/>
      <c r="DT19" s="15"/>
      <c r="DU19" s="15"/>
      <c r="DW19" s="96" t="s">
        <v>32</v>
      </c>
      <c r="DX19" s="96"/>
      <c r="DY19" s="96"/>
      <c r="DZ19" s="97"/>
      <c r="EA19" s="97"/>
      <c r="EB19" s="97"/>
      <c r="EC19" s="97"/>
      <c r="ED19" s="97"/>
      <c r="EE19" s="97"/>
      <c r="EF19" s="97"/>
      <c r="EG19" s="97"/>
      <c r="EH19" s="97"/>
      <c r="EI19" s="97"/>
      <c r="EJ19" s="97"/>
      <c r="EK19" s="111" t="s">
        <v>33</v>
      </c>
      <c r="EL19" s="111"/>
      <c r="EM19" s="111"/>
      <c r="EN19" s="111"/>
      <c r="EO19" s="97"/>
      <c r="EP19" s="97"/>
      <c r="EQ19" s="97"/>
      <c r="ER19" s="97"/>
      <c r="ET19" s="15"/>
      <c r="EU19" s="15"/>
    </row>
    <row r="20" spans="1:155" ht="6.95" customHeight="1" thickBot="1" x14ac:dyDescent="0.25">
      <c r="A20" s="1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K20" s="40"/>
      <c r="CL20" s="104"/>
      <c r="CM20" s="105"/>
      <c r="CN20" s="105"/>
      <c r="CO20" s="105"/>
      <c r="CP20" s="105"/>
      <c r="CQ20" s="105"/>
      <c r="CR20" s="105"/>
      <c r="CS20" s="105"/>
      <c r="CT20" s="105"/>
      <c r="CU20" s="105"/>
      <c r="CV20" s="105"/>
      <c r="CW20" s="105"/>
      <c r="CX20" s="105"/>
      <c r="CY20" s="105"/>
      <c r="CZ20" s="105"/>
      <c r="DA20" s="105"/>
      <c r="DB20" s="105"/>
      <c r="DC20" s="105"/>
      <c r="DD20" s="105"/>
      <c r="DE20" s="105"/>
      <c r="DF20" s="105"/>
      <c r="DG20" s="105"/>
      <c r="DH20" s="105"/>
      <c r="DI20" s="105"/>
      <c r="DJ20" s="105"/>
      <c r="DK20" s="105"/>
      <c r="DL20" s="105"/>
      <c r="DM20" s="106"/>
      <c r="DQ20" s="15"/>
      <c r="DR20" s="15"/>
      <c r="DS20" s="15"/>
      <c r="DT20" s="15"/>
      <c r="DU20" s="15"/>
      <c r="DV20" s="15"/>
      <c r="DW20" s="15"/>
      <c r="DX20" s="15"/>
      <c r="DY20" s="15"/>
      <c r="DZ20" s="15"/>
      <c r="EA20" s="15"/>
      <c r="EB20" s="15"/>
      <c r="EC20" s="15"/>
      <c r="ED20" s="15"/>
      <c r="EE20" s="15"/>
      <c r="EF20" s="15"/>
      <c r="EG20" s="15"/>
      <c r="EH20" s="15"/>
      <c r="EI20" s="15"/>
      <c r="EJ20" s="15"/>
      <c r="EK20" s="15"/>
      <c r="EL20" s="15"/>
      <c r="EM20" s="15"/>
      <c r="EN20" s="15"/>
      <c r="EO20" s="15"/>
      <c r="EP20" s="15"/>
      <c r="EQ20" s="15"/>
      <c r="ER20" s="15"/>
      <c r="ES20" s="15"/>
      <c r="ET20" s="15"/>
      <c r="EU20" s="15"/>
    </row>
    <row r="21" spans="1:155" ht="13.5" customHeight="1" x14ac:dyDescent="0.2">
      <c r="A21" s="16"/>
      <c r="B21" s="17"/>
      <c r="C21" s="17"/>
      <c r="D21" s="17"/>
      <c r="E21" s="17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38"/>
      <c r="CI21" s="17"/>
      <c r="CJ21" s="17"/>
      <c r="CK21" s="21"/>
      <c r="CL21" s="107"/>
      <c r="CM21" s="108"/>
      <c r="CN21" s="108"/>
      <c r="CO21" s="108"/>
      <c r="CP21" s="108"/>
      <c r="CQ21" s="108"/>
      <c r="CR21" s="108"/>
      <c r="CS21" s="108"/>
      <c r="CT21" s="108"/>
      <c r="CU21" s="108"/>
      <c r="CV21" s="108"/>
      <c r="CW21" s="108"/>
      <c r="CX21" s="108"/>
      <c r="CY21" s="108"/>
      <c r="CZ21" s="108"/>
      <c r="DA21" s="108"/>
      <c r="DB21" s="108"/>
      <c r="DC21" s="108"/>
      <c r="DD21" s="108"/>
      <c r="DE21" s="108"/>
      <c r="DF21" s="108"/>
      <c r="DG21" s="108"/>
      <c r="DH21" s="108"/>
      <c r="DI21" s="108"/>
      <c r="DJ21" s="108"/>
      <c r="DK21" s="108"/>
      <c r="DL21" s="108"/>
      <c r="DM21" s="109"/>
      <c r="DT21" s="31"/>
      <c r="DV21" s="90" t="s">
        <v>4</v>
      </c>
      <c r="DW21" s="91"/>
      <c r="DX21" s="91"/>
      <c r="DY21" s="91"/>
      <c r="DZ21" s="91"/>
      <c r="EA21" s="91"/>
      <c r="EB21" s="91"/>
      <c r="EC21" s="91"/>
      <c r="ED21" s="91"/>
      <c r="EE21" s="91"/>
      <c r="EF21" s="91"/>
      <c r="EG21" s="91"/>
      <c r="EH21" s="91"/>
      <c r="EI21" s="91"/>
      <c r="EJ21" s="91"/>
      <c r="EK21" s="91"/>
      <c r="EL21" s="91"/>
      <c r="EM21" s="91"/>
      <c r="EN21" s="91"/>
      <c r="EO21" s="91"/>
      <c r="EP21" s="91"/>
      <c r="EQ21" s="91"/>
      <c r="ER21" s="91"/>
      <c r="ES21" s="92"/>
      <c r="EU21" s="31"/>
    </row>
    <row r="22" spans="1:155" ht="3" customHeight="1" thickBot="1" x14ac:dyDescent="0.25"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7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  <c r="CS22" s="14"/>
      <c r="CT22" s="14"/>
      <c r="CU22" s="14"/>
      <c r="CV22" s="14"/>
      <c r="CW22" s="14"/>
      <c r="CX22" s="14"/>
      <c r="CY22" s="14"/>
      <c r="CZ22" s="14"/>
      <c r="DA22" s="14"/>
      <c r="DB22" s="14"/>
      <c r="DC22" s="14"/>
      <c r="DD22" s="14"/>
      <c r="DE22" s="14"/>
      <c r="DF22" s="14"/>
      <c r="DG22" s="14"/>
      <c r="DH22" s="14"/>
      <c r="DI22" s="14"/>
      <c r="DJ22" s="14"/>
      <c r="DK22" s="14"/>
      <c r="DL22" s="14"/>
      <c r="DM22" s="14"/>
      <c r="DN22" s="14"/>
      <c r="DO22" s="14"/>
      <c r="DT22" s="31"/>
      <c r="DV22" s="93"/>
      <c r="DW22" s="94"/>
      <c r="DX22" s="94"/>
      <c r="DY22" s="94"/>
      <c r="DZ22" s="94"/>
      <c r="EA22" s="94"/>
      <c r="EB22" s="94"/>
      <c r="EC22" s="94"/>
      <c r="ED22" s="94"/>
      <c r="EE22" s="94"/>
      <c r="EF22" s="94"/>
      <c r="EG22" s="94"/>
      <c r="EH22" s="94"/>
      <c r="EI22" s="94"/>
      <c r="EJ22" s="94"/>
      <c r="EK22" s="94"/>
      <c r="EL22" s="94"/>
      <c r="EM22" s="94"/>
      <c r="EN22" s="94"/>
      <c r="EO22" s="94"/>
      <c r="EP22" s="94"/>
      <c r="EQ22" s="94"/>
      <c r="ER22" s="94"/>
      <c r="ES22" s="95"/>
      <c r="EU22" s="31"/>
    </row>
    <row r="23" spans="1:155" ht="13.5" customHeight="1" x14ac:dyDescent="0.2"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7"/>
      <c r="CG23" s="14"/>
      <c r="CH23" s="14"/>
      <c r="CI23" s="14"/>
      <c r="CJ23" s="14"/>
      <c r="CK23" s="14"/>
      <c r="CL23" s="14"/>
      <c r="CM23" s="14"/>
      <c r="CN23" s="14"/>
      <c r="CO23" s="14"/>
      <c r="CP23" s="14"/>
      <c r="CQ23" s="14"/>
      <c r="CR23" s="14"/>
      <c r="CS23" s="14"/>
      <c r="CT23" s="14"/>
      <c r="CU23" s="14"/>
      <c r="CV23" s="14"/>
      <c r="CW23" s="14"/>
      <c r="CX23" s="14"/>
      <c r="CY23" s="14"/>
      <c r="CZ23" s="14"/>
      <c r="DA23" s="14"/>
      <c r="DB23" s="14"/>
      <c r="DC23" s="14"/>
      <c r="DD23" s="14"/>
      <c r="DE23" s="14"/>
      <c r="DF23" s="14"/>
      <c r="DG23" s="14"/>
      <c r="DH23" s="14"/>
      <c r="DI23" s="14"/>
      <c r="DJ23" s="14"/>
      <c r="DK23" s="14"/>
      <c r="DL23" s="14"/>
      <c r="DM23" s="14"/>
      <c r="DN23" s="14"/>
      <c r="DO23" s="14"/>
      <c r="DS23" s="25"/>
      <c r="DT23" s="25"/>
      <c r="DU23" s="25"/>
      <c r="DV23" s="25"/>
      <c r="DW23" s="25"/>
      <c r="DX23" s="25"/>
      <c r="DY23" s="25"/>
      <c r="DZ23" s="25"/>
      <c r="EA23" s="25"/>
      <c r="EB23" s="25"/>
      <c r="EC23" s="25"/>
      <c r="ED23" s="25"/>
      <c r="EE23" s="25"/>
      <c r="EF23" s="25"/>
      <c r="EG23" s="25"/>
      <c r="EH23" s="25"/>
      <c r="EI23" s="25"/>
      <c r="EJ23" s="25"/>
      <c r="EK23" s="25"/>
      <c r="EL23" s="25"/>
      <c r="EM23" s="25"/>
      <c r="EN23" s="25"/>
      <c r="EO23" s="25"/>
      <c r="EP23" s="25"/>
      <c r="EQ23" s="25"/>
      <c r="ER23" s="25"/>
      <c r="ES23" s="25"/>
      <c r="ET23" s="25"/>
      <c r="EU23" s="25"/>
    </row>
    <row r="24" spans="1:155" ht="12.75" customHeight="1" x14ac:dyDescent="0.2">
      <c r="A24" s="18"/>
      <c r="B24" s="100" t="s">
        <v>5</v>
      </c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  <c r="T24" s="100"/>
      <c r="U24" s="100"/>
      <c r="V24" s="100"/>
      <c r="W24" s="100"/>
      <c r="X24" s="100"/>
      <c r="Y24" s="100"/>
      <c r="Z24" s="100"/>
      <c r="AA24" s="100"/>
      <c r="AB24" s="100"/>
      <c r="AC24" s="100"/>
      <c r="AD24" s="100"/>
      <c r="AE24" s="100"/>
      <c r="AF24" s="100"/>
      <c r="AG24" s="100"/>
      <c r="AH24" s="100"/>
      <c r="AI24" s="100"/>
      <c r="AJ24" s="100"/>
      <c r="AK24" s="100"/>
      <c r="AL24" s="100"/>
      <c r="AM24" s="100"/>
      <c r="AN24" s="100"/>
      <c r="AO24" s="100"/>
      <c r="AP24" s="100"/>
      <c r="AQ24" s="100"/>
      <c r="AR24" s="100"/>
      <c r="AS24" s="100"/>
      <c r="AT24" s="100"/>
      <c r="AU24" s="100"/>
      <c r="AV24" s="36"/>
      <c r="AW24" s="36"/>
      <c r="AX24" s="36"/>
      <c r="AY24" s="36"/>
      <c r="AZ24" s="36"/>
      <c r="BA24" s="36"/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  <c r="BU24" s="36"/>
      <c r="BV24" s="36"/>
      <c r="BW24" s="36"/>
      <c r="BX24" s="36"/>
      <c r="BY24" s="36"/>
      <c r="BZ24" s="36"/>
      <c r="CA24" s="36"/>
      <c r="CB24" s="36"/>
      <c r="CC24" s="36"/>
      <c r="CD24" s="36"/>
      <c r="CE24" s="36"/>
      <c r="CF24" s="36"/>
      <c r="CG24" s="36"/>
      <c r="CH24" s="36"/>
      <c r="CI24" s="36"/>
      <c r="CJ24" s="36"/>
      <c r="CK24" s="36"/>
      <c r="CL24" s="36"/>
      <c r="CM24" s="36"/>
      <c r="CN24" s="36"/>
      <c r="CO24" s="36"/>
      <c r="CP24" s="36"/>
      <c r="CQ24" s="36"/>
      <c r="CR24" s="36"/>
      <c r="CS24" s="36"/>
      <c r="CT24" s="36"/>
      <c r="CU24" s="36"/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6"/>
      <c r="DK24" s="36"/>
      <c r="DL24" s="36"/>
      <c r="DM24" s="36"/>
      <c r="DN24" s="36"/>
      <c r="DO24" s="36"/>
      <c r="DP24" s="36"/>
      <c r="DQ24" s="36"/>
      <c r="DR24" s="36"/>
      <c r="DS24" s="36"/>
      <c r="DT24" s="36"/>
      <c r="DU24" s="36"/>
      <c r="DV24" s="36"/>
      <c r="DW24" s="36"/>
      <c r="DX24" s="36"/>
      <c r="DY24" s="36"/>
      <c r="DZ24" s="36"/>
      <c r="EA24" s="36"/>
      <c r="EB24" s="36"/>
      <c r="EC24" s="36"/>
      <c r="ED24" s="36"/>
      <c r="EE24" s="36"/>
      <c r="EF24" s="36"/>
      <c r="EG24" s="36"/>
      <c r="EH24" s="36"/>
      <c r="EI24" s="36"/>
      <c r="EJ24" s="36"/>
      <c r="EK24" s="36"/>
      <c r="EL24" s="36"/>
      <c r="EM24" s="36"/>
      <c r="EN24" s="36"/>
      <c r="EO24" s="36"/>
      <c r="EP24" s="36"/>
      <c r="EQ24" s="36"/>
      <c r="ER24" s="36"/>
      <c r="ES24" s="36"/>
      <c r="ET24" s="36"/>
      <c r="EU24" s="36"/>
      <c r="EV24" s="36"/>
      <c r="EW24" s="36"/>
      <c r="EX24" s="19"/>
      <c r="EY24" s="20"/>
    </row>
    <row r="25" spans="1:155" ht="12" customHeight="1" x14ac:dyDescent="0.2">
      <c r="A25" s="13"/>
      <c r="B25" s="98"/>
      <c r="C25" s="98"/>
      <c r="D25" s="98"/>
      <c r="E25" s="98"/>
      <c r="F25" s="98"/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  <c r="Z25" s="98"/>
      <c r="AA25" s="98"/>
      <c r="AB25" s="98"/>
      <c r="AC25" s="98"/>
      <c r="AD25" s="98"/>
      <c r="AE25" s="98"/>
      <c r="AF25" s="98"/>
      <c r="AG25" s="98"/>
      <c r="AH25" s="98"/>
      <c r="AI25" s="98"/>
      <c r="AJ25" s="98"/>
      <c r="AK25" s="98"/>
      <c r="AL25" s="98"/>
      <c r="AM25" s="98"/>
      <c r="AN25" s="98"/>
      <c r="AO25" s="98"/>
      <c r="AP25" s="98"/>
      <c r="AQ25" s="98"/>
      <c r="AR25" s="98"/>
      <c r="AS25" s="98"/>
      <c r="AT25" s="98"/>
      <c r="AU25" s="98"/>
      <c r="AV25" s="98"/>
      <c r="AW25" s="98"/>
      <c r="AX25" s="98"/>
      <c r="AY25" s="98"/>
      <c r="AZ25" s="98"/>
      <c r="BA25" s="98"/>
      <c r="BB25" s="98"/>
      <c r="BC25" s="98"/>
      <c r="BD25" s="98"/>
      <c r="BE25" s="98"/>
      <c r="BF25" s="98"/>
      <c r="BG25" s="98"/>
      <c r="BH25" s="98"/>
      <c r="BI25" s="98"/>
      <c r="BJ25" s="98"/>
      <c r="BK25" s="98"/>
      <c r="BL25" s="98"/>
      <c r="BM25" s="98"/>
      <c r="BN25" s="98"/>
      <c r="BO25" s="98"/>
      <c r="BP25" s="98"/>
      <c r="BQ25" s="98"/>
      <c r="BR25" s="98"/>
      <c r="BS25" s="98"/>
      <c r="BT25" s="98"/>
      <c r="BU25" s="98"/>
      <c r="BV25" s="98"/>
      <c r="BW25" s="98"/>
      <c r="BX25" s="98"/>
      <c r="BY25" s="98"/>
      <c r="BZ25" s="98"/>
      <c r="CA25" s="98"/>
      <c r="CB25" s="98"/>
      <c r="CC25" s="98"/>
      <c r="CD25" s="98"/>
      <c r="CE25" s="98"/>
      <c r="CF25" s="98"/>
      <c r="CG25" s="98"/>
      <c r="CH25" s="98"/>
      <c r="CI25" s="98"/>
      <c r="CJ25" s="98"/>
      <c r="CK25" s="98"/>
      <c r="CL25" s="98"/>
      <c r="CM25" s="98"/>
      <c r="CN25" s="98"/>
      <c r="CO25" s="98"/>
      <c r="CP25" s="98"/>
      <c r="CQ25" s="98"/>
      <c r="CR25" s="98"/>
      <c r="CS25" s="98"/>
      <c r="CT25" s="98"/>
      <c r="CU25" s="98"/>
      <c r="CV25" s="98"/>
      <c r="CW25" s="98"/>
      <c r="CX25" s="98"/>
      <c r="CY25" s="98"/>
      <c r="CZ25" s="98"/>
      <c r="DA25" s="98"/>
      <c r="DB25" s="98"/>
      <c r="DC25" s="98"/>
      <c r="DD25" s="98"/>
      <c r="DE25" s="98"/>
      <c r="DF25" s="98"/>
      <c r="DG25" s="98"/>
      <c r="DH25" s="98"/>
      <c r="DI25" s="98"/>
      <c r="DJ25" s="98"/>
      <c r="DK25" s="98"/>
      <c r="DL25" s="98"/>
      <c r="DM25" s="98"/>
      <c r="DN25" s="98"/>
      <c r="DO25" s="98"/>
      <c r="DP25" s="98"/>
      <c r="DQ25" s="98"/>
      <c r="DR25" s="98"/>
      <c r="DS25" s="98"/>
      <c r="DT25" s="98"/>
      <c r="DU25" s="98"/>
      <c r="DV25" s="98"/>
      <c r="DW25" s="98"/>
      <c r="DX25" s="98"/>
      <c r="DY25" s="98"/>
      <c r="DZ25" s="98"/>
      <c r="EA25" s="98"/>
      <c r="EB25" s="98"/>
      <c r="EC25" s="98"/>
      <c r="ED25" s="98"/>
      <c r="EE25" s="98"/>
      <c r="EF25" s="98"/>
      <c r="EG25" s="98"/>
      <c r="EH25" s="98"/>
      <c r="EI25" s="98"/>
      <c r="EJ25" s="98"/>
      <c r="EK25" s="98"/>
      <c r="EL25" s="98"/>
      <c r="EM25" s="98"/>
      <c r="EN25" s="98"/>
      <c r="EO25" s="98"/>
      <c r="EP25" s="98"/>
      <c r="EQ25" s="98"/>
      <c r="ER25" s="98"/>
      <c r="ES25" s="98"/>
      <c r="ET25" s="98"/>
      <c r="EU25" s="98"/>
      <c r="EV25" s="98"/>
      <c r="EW25" s="28"/>
      <c r="EX25" s="22"/>
      <c r="EY25" s="32"/>
    </row>
    <row r="26" spans="1:155" ht="3" customHeight="1" x14ac:dyDescent="0.2">
      <c r="A26" s="16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21"/>
    </row>
    <row r="27" spans="1:155" ht="12.75" customHeight="1" x14ac:dyDescent="0.2">
      <c r="A27" s="18"/>
      <c r="B27" s="100" t="s">
        <v>6</v>
      </c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/>
      <c r="AY27" s="35"/>
      <c r="AZ27" s="35"/>
      <c r="BA27" s="35"/>
      <c r="BB27" s="35"/>
      <c r="BC27" s="35"/>
      <c r="BD27" s="35"/>
      <c r="BE27" s="35"/>
      <c r="BF27" s="35"/>
      <c r="BG27" s="35"/>
      <c r="BH27" s="35"/>
      <c r="BI27" s="35"/>
      <c r="BJ27" s="35"/>
      <c r="BK27" s="35"/>
      <c r="BL27" s="35"/>
      <c r="BM27" s="35"/>
      <c r="BN27" s="35"/>
      <c r="BO27" s="35"/>
      <c r="BP27" s="35"/>
      <c r="BQ27" s="35"/>
      <c r="BR27" s="35"/>
      <c r="BS27" s="35"/>
      <c r="BT27" s="35"/>
      <c r="BU27" s="35"/>
      <c r="BV27" s="35"/>
      <c r="BW27" s="35"/>
      <c r="BX27" s="35"/>
      <c r="BY27" s="35"/>
      <c r="BZ27" s="35"/>
      <c r="CA27" s="35"/>
      <c r="CB27" s="35"/>
      <c r="CC27" s="35"/>
      <c r="CD27" s="35"/>
      <c r="CE27" s="35"/>
      <c r="CF27" s="35"/>
      <c r="CG27" s="35"/>
      <c r="CH27" s="35"/>
      <c r="CI27" s="35"/>
      <c r="CJ27" s="35"/>
      <c r="CK27" s="35"/>
      <c r="CL27" s="35"/>
      <c r="CM27" s="35"/>
      <c r="CN27" s="35"/>
      <c r="CO27" s="35"/>
      <c r="CP27" s="35"/>
      <c r="CQ27" s="35"/>
      <c r="CR27" s="35"/>
      <c r="CS27" s="35"/>
      <c r="CT27" s="35"/>
      <c r="CU27" s="35"/>
      <c r="CV27" s="35"/>
      <c r="CW27" s="35"/>
      <c r="CX27" s="35"/>
      <c r="CY27" s="35"/>
      <c r="CZ27" s="35"/>
      <c r="DA27" s="35"/>
      <c r="DB27" s="35"/>
      <c r="DC27" s="35"/>
      <c r="DD27" s="35"/>
      <c r="DE27" s="35"/>
      <c r="DF27" s="35"/>
      <c r="DG27" s="35"/>
      <c r="DH27" s="35"/>
      <c r="DI27" s="35"/>
      <c r="DJ27" s="35"/>
      <c r="DK27" s="35"/>
      <c r="DL27" s="35"/>
      <c r="DM27" s="35"/>
      <c r="DN27" s="35"/>
      <c r="DO27" s="35"/>
      <c r="DP27" s="35"/>
      <c r="DQ27" s="35"/>
      <c r="DR27" s="35"/>
      <c r="DS27" s="35"/>
      <c r="DT27" s="35"/>
      <c r="DU27" s="35"/>
      <c r="DV27" s="35"/>
      <c r="DW27" s="35"/>
      <c r="DX27" s="35"/>
      <c r="DY27" s="35"/>
      <c r="DZ27" s="35"/>
      <c r="EA27" s="35"/>
      <c r="EB27" s="35"/>
      <c r="EC27" s="35"/>
      <c r="ED27" s="35"/>
      <c r="EE27" s="35"/>
      <c r="EF27" s="35"/>
      <c r="EG27" s="35"/>
      <c r="EH27" s="35"/>
      <c r="EI27" s="35"/>
      <c r="EJ27" s="35"/>
      <c r="EK27" s="35"/>
      <c r="EL27" s="35"/>
      <c r="EM27" s="35"/>
      <c r="EN27" s="35"/>
      <c r="EO27" s="35"/>
      <c r="EP27" s="35"/>
      <c r="EQ27" s="35"/>
      <c r="ER27" s="35"/>
      <c r="ES27" s="35"/>
      <c r="ET27" s="35"/>
      <c r="EU27" s="35"/>
      <c r="EV27" s="35"/>
      <c r="EW27" s="35"/>
      <c r="EX27" s="19"/>
      <c r="EY27" s="20"/>
    </row>
    <row r="28" spans="1:155" ht="12" customHeight="1" x14ac:dyDescent="0.2">
      <c r="A28" s="16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99"/>
      <c r="AE28" s="99"/>
      <c r="AF28" s="99"/>
      <c r="AG28" s="99"/>
      <c r="AH28" s="99"/>
      <c r="AI28" s="99"/>
      <c r="AJ28" s="99"/>
      <c r="AK28" s="99"/>
      <c r="AL28" s="99"/>
      <c r="AM28" s="99"/>
      <c r="AN28" s="99"/>
      <c r="AO28" s="99"/>
      <c r="AP28" s="99"/>
      <c r="AQ28" s="99"/>
      <c r="AR28" s="99"/>
      <c r="AS28" s="99"/>
      <c r="AT28" s="99"/>
      <c r="AU28" s="99"/>
      <c r="AV28" s="99"/>
      <c r="AW28" s="99"/>
      <c r="AX28" s="99"/>
      <c r="AY28" s="99"/>
      <c r="AZ28" s="99"/>
      <c r="BA28" s="99"/>
      <c r="BB28" s="99"/>
      <c r="BC28" s="99"/>
      <c r="BD28" s="99"/>
      <c r="BE28" s="99"/>
      <c r="BF28" s="99"/>
      <c r="BG28" s="99"/>
      <c r="BH28" s="99"/>
      <c r="BI28" s="99"/>
      <c r="BJ28" s="99"/>
      <c r="BK28" s="99"/>
      <c r="BL28" s="99"/>
      <c r="BM28" s="99"/>
      <c r="BN28" s="99"/>
      <c r="BO28" s="99"/>
      <c r="BP28" s="99"/>
      <c r="BQ28" s="99"/>
      <c r="BR28" s="99"/>
      <c r="BS28" s="99"/>
      <c r="BT28" s="99"/>
      <c r="BU28" s="99"/>
      <c r="BV28" s="99"/>
      <c r="BW28" s="99"/>
      <c r="BX28" s="99"/>
      <c r="BY28" s="99"/>
      <c r="BZ28" s="99"/>
      <c r="CA28" s="99"/>
      <c r="CB28" s="99"/>
      <c r="CC28" s="99"/>
      <c r="CD28" s="99"/>
      <c r="CE28" s="99"/>
      <c r="CF28" s="99"/>
      <c r="CG28" s="99"/>
      <c r="CH28" s="99"/>
      <c r="CI28" s="99"/>
      <c r="CJ28" s="99"/>
      <c r="CK28" s="99"/>
      <c r="CL28" s="99"/>
      <c r="CM28" s="99"/>
      <c r="CN28" s="99"/>
      <c r="CO28" s="99"/>
      <c r="CP28" s="99"/>
      <c r="CQ28" s="99"/>
      <c r="CR28" s="99"/>
      <c r="CS28" s="99"/>
      <c r="CT28" s="99"/>
      <c r="CU28" s="99"/>
      <c r="CV28" s="99"/>
      <c r="CW28" s="99"/>
      <c r="CX28" s="99"/>
      <c r="CY28" s="99"/>
      <c r="CZ28" s="99"/>
      <c r="DA28" s="99"/>
      <c r="DB28" s="99"/>
      <c r="DC28" s="99"/>
      <c r="DD28" s="99"/>
      <c r="DE28" s="99"/>
      <c r="DF28" s="99"/>
      <c r="DG28" s="99"/>
      <c r="DH28" s="99"/>
      <c r="DI28" s="99"/>
      <c r="DJ28" s="99"/>
      <c r="DK28" s="99"/>
      <c r="DL28" s="99"/>
      <c r="DM28" s="99"/>
      <c r="DN28" s="99"/>
      <c r="DO28" s="99"/>
      <c r="DP28" s="99"/>
      <c r="DQ28" s="99"/>
      <c r="DR28" s="99"/>
      <c r="DS28" s="99"/>
      <c r="DT28" s="99"/>
      <c r="DU28" s="99"/>
      <c r="DV28" s="99"/>
      <c r="DW28" s="99"/>
      <c r="DX28" s="99"/>
      <c r="DY28" s="99"/>
      <c r="DZ28" s="99"/>
      <c r="EA28" s="99"/>
      <c r="EB28" s="99"/>
      <c r="EC28" s="99"/>
      <c r="ED28" s="99"/>
      <c r="EE28" s="99"/>
      <c r="EF28" s="99"/>
      <c r="EG28" s="99"/>
      <c r="EH28" s="99"/>
      <c r="EI28" s="99"/>
      <c r="EJ28" s="99"/>
      <c r="EK28" s="99"/>
      <c r="EL28" s="99"/>
      <c r="EM28" s="99"/>
      <c r="EN28" s="99"/>
      <c r="EO28" s="99"/>
      <c r="EP28" s="99"/>
      <c r="EQ28" s="99"/>
      <c r="ER28" s="99"/>
      <c r="ES28" s="99"/>
      <c r="ET28" s="99"/>
      <c r="EU28" s="99"/>
      <c r="EV28" s="99"/>
      <c r="EW28" s="41"/>
      <c r="EX28" s="42"/>
      <c r="EY28" s="43"/>
    </row>
    <row r="29" spans="1:155" ht="13.5" thickBot="1" x14ac:dyDescent="0.25">
      <c r="EY29" s="45"/>
    </row>
    <row r="30" spans="1:155" ht="15" customHeight="1" thickBot="1" x14ac:dyDescent="0.25">
      <c r="A30" s="125" t="s">
        <v>7</v>
      </c>
      <c r="B30" s="126"/>
      <c r="C30" s="126"/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7" t="s">
        <v>8</v>
      </c>
      <c r="O30" s="128"/>
      <c r="P30" s="128"/>
      <c r="Q30" s="128"/>
      <c r="R30" s="128"/>
      <c r="S30" s="128"/>
      <c r="T30" s="128"/>
      <c r="U30" s="128"/>
      <c r="V30" s="128"/>
      <c r="W30" s="128"/>
      <c r="X30" s="128"/>
      <c r="Y30" s="128"/>
      <c r="Z30" s="128"/>
      <c r="AA30" s="128"/>
      <c r="AB30" s="128"/>
      <c r="AC30" s="128"/>
      <c r="AD30" s="128"/>
      <c r="AE30" s="128"/>
      <c r="AF30" s="128"/>
      <c r="AG30" s="128"/>
      <c r="AH30" s="128"/>
      <c r="AI30" s="128"/>
      <c r="AJ30" s="128"/>
      <c r="AK30" s="128"/>
      <c r="AL30" s="128"/>
      <c r="AM30" s="128"/>
      <c r="AN30" s="128"/>
      <c r="AO30" s="128"/>
      <c r="AP30" s="128"/>
      <c r="AQ30" s="128"/>
      <c r="AR30" s="128"/>
      <c r="AS30" s="128"/>
      <c r="AT30" s="128"/>
      <c r="AU30" s="128"/>
      <c r="AV30" s="128"/>
      <c r="AW30" s="128"/>
      <c r="AX30" s="128"/>
      <c r="AY30" s="128"/>
      <c r="AZ30" s="128"/>
      <c r="BA30" s="128"/>
      <c r="BB30" s="128"/>
      <c r="BC30" s="128"/>
      <c r="BD30" s="128"/>
      <c r="BE30" s="128"/>
      <c r="BF30" s="128"/>
      <c r="BG30" s="128"/>
      <c r="BH30" s="128"/>
      <c r="BI30" s="128"/>
      <c r="BJ30" s="128"/>
      <c r="BK30" s="128"/>
      <c r="BL30" s="128"/>
      <c r="BM30" s="128"/>
      <c r="BN30" s="128"/>
      <c r="BO30" s="128"/>
      <c r="BP30" s="128"/>
      <c r="BQ30" s="128"/>
      <c r="BR30" s="128"/>
      <c r="BS30" s="128"/>
      <c r="BT30" s="128"/>
      <c r="BU30" s="128"/>
      <c r="BV30" s="128"/>
      <c r="BW30" s="128"/>
      <c r="BX30" s="128"/>
      <c r="BY30" s="128"/>
      <c r="BZ30" s="128"/>
      <c r="CA30" s="128"/>
      <c r="CB30" s="128"/>
      <c r="CC30" s="128"/>
      <c r="CD30" s="128"/>
      <c r="CE30" s="128"/>
      <c r="CF30" s="128"/>
      <c r="CG30" s="128"/>
      <c r="CH30" s="128"/>
      <c r="CI30" s="128"/>
      <c r="CJ30" s="128"/>
      <c r="CK30" s="128"/>
      <c r="CL30" s="128"/>
      <c r="CM30" s="128"/>
      <c r="CN30" s="128"/>
      <c r="CO30" s="128"/>
      <c r="CP30" s="128"/>
      <c r="CQ30" s="128"/>
      <c r="CR30" s="128"/>
      <c r="CS30" s="128"/>
      <c r="CT30" s="128"/>
      <c r="CU30" s="128"/>
      <c r="CV30" s="128"/>
      <c r="CW30" s="128"/>
      <c r="CX30" s="128"/>
      <c r="CY30" s="128"/>
      <c r="CZ30" s="128"/>
      <c r="DA30" s="128"/>
      <c r="DB30" s="128"/>
      <c r="DC30" s="128"/>
      <c r="DD30" s="128"/>
      <c r="DE30" s="128"/>
      <c r="DF30" s="128"/>
      <c r="DG30" s="128"/>
      <c r="DH30" s="128"/>
      <c r="DI30" s="128"/>
      <c r="DJ30" s="128"/>
      <c r="DK30" s="128"/>
      <c r="DL30" s="128"/>
      <c r="DM30" s="128"/>
      <c r="DN30" s="128"/>
      <c r="DO30" s="128"/>
      <c r="DP30" s="128"/>
      <c r="DQ30" s="128"/>
      <c r="DR30" s="128"/>
      <c r="DS30" s="128"/>
      <c r="DT30" s="128"/>
      <c r="DU30" s="128"/>
      <c r="DV30" s="128"/>
      <c r="DW30" s="128"/>
      <c r="DX30" s="128"/>
      <c r="DY30" s="128"/>
      <c r="DZ30" s="128"/>
      <c r="EA30" s="128"/>
      <c r="EB30" s="128"/>
      <c r="EC30" s="128"/>
      <c r="ED30" s="128"/>
      <c r="EE30" s="128"/>
      <c r="EF30" s="128"/>
      <c r="EG30" s="128"/>
      <c r="EH30" s="128"/>
      <c r="EI30" s="128"/>
      <c r="EJ30" s="128"/>
      <c r="EK30" s="128"/>
      <c r="EL30" s="128"/>
      <c r="EM30" s="128"/>
      <c r="EN30" s="128"/>
      <c r="EO30" s="128"/>
      <c r="EP30" s="128"/>
      <c r="EQ30" s="128"/>
      <c r="ER30" s="128"/>
      <c r="ES30" s="128"/>
      <c r="ET30" s="128"/>
      <c r="EU30" s="128"/>
      <c r="EV30" s="128"/>
      <c r="EW30" s="128"/>
      <c r="EX30" s="128"/>
      <c r="EY30" s="129"/>
    </row>
    <row r="31" spans="1:155" ht="53.25" customHeight="1" x14ac:dyDescent="0.2">
      <c r="A31" s="107"/>
      <c r="B31" s="108"/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18" t="s">
        <v>199</v>
      </c>
      <c r="O31" s="119"/>
      <c r="P31" s="119"/>
      <c r="Q31" s="119"/>
      <c r="R31" s="119"/>
      <c r="S31" s="119"/>
      <c r="T31" s="119"/>
      <c r="U31" s="119"/>
      <c r="V31" s="119"/>
      <c r="W31" s="119"/>
      <c r="X31" s="119"/>
      <c r="Y31" s="119"/>
      <c r="Z31" s="119"/>
      <c r="AA31" s="119"/>
      <c r="AB31" s="119"/>
      <c r="AC31" s="119"/>
      <c r="AD31" s="119"/>
      <c r="AE31" s="119"/>
      <c r="AF31" s="119"/>
      <c r="AG31" s="119"/>
      <c r="AH31" s="119"/>
      <c r="AI31" s="119"/>
      <c r="AJ31" s="119"/>
      <c r="AK31" s="119"/>
      <c r="AL31" s="119"/>
      <c r="AM31" s="119"/>
      <c r="AN31" s="119"/>
      <c r="AO31" s="119"/>
      <c r="AP31" s="119"/>
      <c r="AQ31" s="119"/>
      <c r="AR31" s="119"/>
      <c r="AS31" s="119"/>
      <c r="AT31" s="119"/>
      <c r="AU31" s="119"/>
      <c r="AV31" s="119"/>
      <c r="AW31" s="119"/>
      <c r="AX31" s="119"/>
      <c r="AY31" s="119"/>
      <c r="AZ31" s="119"/>
      <c r="BA31" s="119"/>
      <c r="BB31" s="119"/>
      <c r="BC31" s="119"/>
      <c r="BD31" s="119"/>
      <c r="BE31" s="119"/>
      <c r="BF31" s="119"/>
      <c r="BG31" s="119"/>
      <c r="BH31" s="119"/>
      <c r="BI31" s="119"/>
      <c r="BJ31" s="120"/>
      <c r="BK31" s="101"/>
      <c r="BL31" s="102"/>
      <c r="BM31" s="102"/>
      <c r="BN31" s="102"/>
      <c r="BO31" s="102"/>
      <c r="BP31" s="102"/>
      <c r="BQ31" s="102"/>
      <c r="BR31" s="102"/>
      <c r="BS31" s="102"/>
      <c r="BT31" s="102"/>
      <c r="BU31" s="102"/>
      <c r="BV31" s="102"/>
      <c r="BW31" s="102"/>
      <c r="BX31" s="102"/>
      <c r="BY31" s="102"/>
      <c r="BZ31" s="102"/>
      <c r="CA31" s="102"/>
      <c r="CB31" s="102"/>
      <c r="CC31" s="102"/>
      <c r="CD31" s="102"/>
      <c r="CE31" s="102"/>
      <c r="CF31" s="102"/>
      <c r="CG31" s="102"/>
      <c r="CH31" s="102"/>
      <c r="CI31" s="102"/>
      <c r="CJ31" s="102"/>
      <c r="CK31" s="102"/>
      <c r="CL31" s="102"/>
      <c r="CM31" s="102"/>
      <c r="CN31" s="102"/>
      <c r="CO31" s="103"/>
      <c r="CP31" s="101"/>
      <c r="CQ31" s="102"/>
      <c r="CR31" s="102"/>
      <c r="CS31" s="102"/>
      <c r="CT31" s="102"/>
      <c r="CU31" s="102"/>
      <c r="CV31" s="102"/>
      <c r="CW31" s="102"/>
      <c r="CX31" s="102"/>
      <c r="CY31" s="102"/>
      <c r="CZ31" s="102"/>
      <c r="DA31" s="102"/>
      <c r="DB31" s="102"/>
      <c r="DC31" s="102"/>
      <c r="DD31" s="102"/>
      <c r="DE31" s="102"/>
      <c r="DF31" s="102"/>
      <c r="DG31" s="102"/>
      <c r="DH31" s="102"/>
      <c r="DI31" s="102"/>
      <c r="DJ31" s="102"/>
      <c r="DK31" s="102"/>
      <c r="DL31" s="102"/>
      <c r="DM31" s="102"/>
      <c r="DN31" s="102"/>
      <c r="DO31" s="102"/>
      <c r="DP31" s="102"/>
      <c r="DQ31" s="102"/>
      <c r="DR31" s="102"/>
      <c r="DS31" s="102"/>
      <c r="DT31" s="103"/>
      <c r="DU31" s="118"/>
      <c r="DV31" s="119"/>
      <c r="DW31" s="119"/>
      <c r="DX31" s="119"/>
      <c r="DY31" s="119"/>
      <c r="DZ31" s="119"/>
      <c r="EA31" s="119"/>
      <c r="EB31" s="119"/>
      <c r="EC31" s="119"/>
      <c r="ED31" s="119"/>
      <c r="EE31" s="119"/>
      <c r="EF31" s="119"/>
      <c r="EG31" s="119"/>
      <c r="EH31" s="119"/>
      <c r="EI31" s="119"/>
      <c r="EJ31" s="119"/>
      <c r="EK31" s="119"/>
      <c r="EL31" s="119"/>
      <c r="EM31" s="119"/>
      <c r="EN31" s="119"/>
      <c r="EO31" s="119"/>
      <c r="EP31" s="119"/>
      <c r="EQ31" s="119"/>
      <c r="ER31" s="119"/>
      <c r="ES31" s="119"/>
      <c r="ET31" s="119"/>
      <c r="EU31" s="119"/>
      <c r="EV31" s="119"/>
      <c r="EW31" s="119"/>
      <c r="EX31" s="119"/>
      <c r="EY31" s="120"/>
    </row>
    <row r="32" spans="1:155" s="29" customFormat="1" ht="13.5" customHeight="1" thickBot="1" x14ac:dyDescent="0.25">
      <c r="A32" s="113">
        <v>1</v>
      </c>
      <c r="B32" s="114"/>
      <c r="C32" s="114"/>
      <c r="D32" s="114"/>
      <c r="E32" s="114"/>
      <c r="F32" s="114"/>
      <c r="G32" s="114"/>
      <c r="H32" s="114"/>
      <c r="I32" s="114"/>
      <c r="J32" s="114"/>
      <c r="K32" s="114"/>
      <c r="L32" s="114"/>
      <c r="M32" s="115"/>
      <c r="N32" s="113">
        <v>2</v>
      </c>
      <c r="O32" s="114"/>
      <c r="P32" s="114"/>
      <c r="Q32" s="114"/>
      <c r="R32" s="114"/>
      <c r="S32" s="114"/>
      <c r="T32" s="114"/>
      <c r="U32" s="114"/>
      <c r="V32" s="114"/>
      <c r="W32" s="114"/>
      <c r="X32" s="114"/>
      <c r="Y32" s="114"/>
      <c r="Z32" s="114"/>
      <c r="AA32" s="114"/>
      <c r="AB32" s="114"/>
      <c r="AC32" s="114"/>
      <c r="AD32" s="114"/>
      <c r="AE32" s="114"/>
      <c r="AF32" s="114"/>
      <c r="AG32" s="114"/>
      <c r="AH32" s="114"/>
      <c r="AI32" s="114"/>
      <c r="AJ32" s="114"/>
      <c r="AK32" s="114"/>
      <c r="AL32" s="114"/>
      <c r="AM32" s="114"/>
      <c r="AN32" s="114"/>
      <c r="AO32" s="114"/>
      <c r="AP32" s="114"/>
      <c r="AQ32" s="114"/>
      <c r="AR32" s="114"/>
      <c r="AS32" s="114"/>
      <c r="AT32" s="114"/>
      <c r="AU32" s="114"/>
      <c r="AV32" s="114"/>
      <c r="AW32" s="114"/>
      <c r="AX32" s="114"/>
      <c r="AY32" s="114"/>
      <c r="AZ32" s="114"/>
      <c r="BA32" s="114"/>
      <c r="BB32" s="114"/>
      <c r="BC32" s="114"/>
      <c r="BD32" s="114"/>
      <c r="BE32" s="114"/>
      <c r="BF32" s="114"/>
      <c r="BG32" s="114"/>
      <c r="BH32" s="114"/>
      <c r="BI32" s="114"/>
      <c r="BJ32" s="114"/>
      <c r="BK32" s="130">
        <v>3</v>
      </c>
      <c r="BL32" s="130"/>
      <c r="BM32" s="130"/>
      <c r="BN32" s="130"/>
      <c r="BO32" s="130"/>
      <c r="BP32" s="130"/>
      <c r="BQ32" s="130"/>
      <c r="BR32" s="130"/>
      <c r="BS32" s="130"/>
      <c r="BT32" s="130"/>
      <c r="BU32" s="130"/>
      <c r="BV32" s="130"/>
      <c r="BW32" s="130"/>
      <c r="BX32" s="130"/>
      <c r="BY32" s="130"/>
      <c r="BZ32" s="130"/>
      <c r="CA32" s="130"/>
      <c r="CB32" s="130"/>
      <c r="CC32" s="130"/>
      <c r="CD32" s="130"/>
      <c r="CE32" s="130"/>
      <c r="CF32" s="130"/>
      <c r="CG32" s="130"/>
      <c r="CH32" s="130"/>
      <c r="CI32" s="130"/>
      <c r="CJ32" s="130"/>
      <c r="CK32" s="130"/>
      <c r="CL32" s="130"/>
      <c r="CM32" s="130"/>
      <c r="CN32" s="130"/>
      <c r="CO32" s="130"/>
      <c r="CP32" s="130">
        <v>4</v>
      </c>
      <c r="CQ32" s="130"/>
      <c r="CR32" s="130"/>
      <c r="CS32" s="130"/>
      <c r="CT32" s="130"/>
      <c r="CU32" s="130"/>
      <c r="CV32" s="130"/>
      <c r="CW32" s="130"/>
      <c r="CX32" s="130"/>
      <c r="CY32" s="130"/>
      <c r="CZ32" s="130"/>
      <c r="DA32" s="130"/>
      <c r="DB32" s="130"/>
      <c r="DC32" s="130"/>
      <c r="DD32" s="130"/>
      <c r="DE32" s="130"/>
      <c r="DF32" s="130"/>
      <c r="DG32" s="130"/>
      <c r="DH32" s="130"/>
      <c r="DI32" s="130"/>
      <c r="DJ32" s="130"/>
      <c r="DK32" s="130"/>
      <c r="DL32" s="130"/>
      <c r="DM32" s="130"/>
      <c r="DN32" s="130"/>
      <c r="DO32" s="130"/>
      <c r="DP32" s="130"/>
      <c r="DQ32" s="130"/>
      <c r="DR32" s="130"/>
      <c r="DS32" s="130"/>
      <c r="DT32" s="130"/>
      <c r="DU32" s="113">
        <v>5</v>
      </c>
      <c r="DV32" s="114"/>
      <c r="DW32" s="114"/>
      <c r="DX32" s="114"/>
      <c r="DY32" s="114"/>
      <c r="DZ32" s="114"/>
      <c r="EA32" s="114"/>
      <c r="EB32" s="114"/>
      <c r="EC32" s="114"/>
      <c r="ED32" s="114"/>
      <c r="EE32" s="114"/>
      <c r="EF32" s="114"/>
      <c r="EG32" s="114"/>
      <c r="EH32" s="114"/>
      <c r="EI32" s="114"/>
      <c r="EJ32" s="114"/>
      <c r="EK32" s="114"/>
      <c r="EL32" s="114"/>
      <c r="EM32" s="114"/>
      <c r="EN32" s="114"/>
      <c r="EO32" s="114"/>
      <c r="EP32" s="114"/>
      <c r="EQ32" s="114"/>
      <c r="ER32" s="114"/>
      <c r="ES32" s="114"/>
      <c r="ET32" s="114"/>
      <c r="EU32" s="114"/>
      <c r="EV32" s="114"/>
      <c r="EW32" s="114"/>
      <c r="EX32" s="114"/>
      <c r="EY32" s="115"/>
    </row>
    <row r="33" spans="1:155" s="31" customFormat="1" ht="14.25" customHeight="1" thickBot="1" x14ac:dyDescent="0.25">
      <c r="A33" s="121" t="s">
        <v>9</v>
      </c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M33" s="117"/>
      <c r="N33" s="121"/>
      <c r="O33" s="116"/>
      <c r="P33" s="116"/>
      <c r="Q33" s="116"/>
      <c r="R33" s="116"/>
      <c r="S33" s="116"/>
      <c r="T33" s="116"/>
      <c r="U33" s="116"/>
      <c r="V33" s="116"/>
      <c r="W33" s="116"/>
      <c r="X33" s="116"/>
      <c r="Y33" s="116"/>
      <c r="Z33" s="116"/>
      <c r="AA33" s="116"/>
      <c r="AB33" s="116"/>
      <c r="AC33" s="116"/>
      <c r="AD33" s="116"/>
      <c r="AE33" s="116"/>
      <c r="AF33" s="116"/>
      <c r="AG33" s="116"/>
      <c r="AH33" s="116"/>
      <c r="AI33" s="116"/>
      <c r="AJ33" s="116"/>
      <c r="AK33" s="116"/>
      <c r="AL33" s="116"/>
      <c r="AM33" s="116"/>
      <c r="AN33" s="116"/>
      <c r="AO33" s="116"/>
      <c r="AP33" s="116"/>
      <c r="AQ33" s="116"/>
      <c r="AR33" s="116"/>
      <c r="AS33" s="116"/>
      <c r="AT33" s="116"/>
      <c r="AU33" s="116"/>
      <c r="AV33" s="116"/>
      <c r="AW33" s="116"/>
      <c r="AX33" s="116"/>
      <c r="AY33" s="116"/>
      <c r="AZ33" s="116"/>
      <c r="BA33" s="116"/>
      <c r="BB33" s="116"/>
      <c r="BC33" s="116"/>
      <c r="BD33" s="116"/>
      <c r="BE33" s="116"/>
      <c r="BF33" s="116"/>
      <c r="BG33" s="116"/>
      <c r="BH33" s="116"/>
      <c r="BI33" s="116"/>
      <c r="BJ33" s="116"/>
      <c r="BK33" s="122"/>
      <c r="BL33" s="123"/>
      <c r="BM33" s="123"/>
      <c r="BN33" s="123"/>
      <c r="BO33" s="123"/>
      <c r="BP33" s="123"/>
      <c r="BQ33" s="123"/>
      <c r="BR33" s="123"/>
      <c r="BS33" s="123"/>
      <c r="BT33" s="123"/>
      <c r="BU33" s="123"/>
      <c r="BV33" s="123"/>
      <c r="BW33" s="123"/>
      <c r="BX33" s="123"/>
      <c r="BY33" s="123"/>
      <c r="BZ33" s="123"/>
      <c r="CA33" s="123"/>
      <c r="CB33" s="123"/>
      <c r="CC33" s="123"/>
      <c r="CD33" s="123"/>
      <c r="CE33" s="123"/>
      <c r="CF33" s="123"/>
      <c r="CG33" s="123"/>
      <c r="CH33" s="123"/>
      <c r="CI33" s="123"/>
      <c r="CJ33" s="123"/>
      <c r="CK33" s="123"/>
      <c r="CL33" s="123"/>
      <c r="CM33" s="123"/>
      <c r="CN33" s="123"/>
      <c r="CO33" s="124"/>
      <c r="CP33" s="122"/>
      <c r="CQ33" s="123"/>
      <c r="CR33" s="123"/>
      <c r="CS33" s="123"/>
      <c r="CT33" s="123"/>
      <c r="CU33" s="123"/>
      <c r="CV33" s="123"/>
      <c r="CW33" s="123"/>
      <c r="CX33" s="123"/>
      <c r="CY33" s="123"/>
      <c r="CZ33" s="123"/>
      <c r="DA33" s="123"/>
      <c r="DB33" s="123"/>
      <c r="DC33" s="123"/>
      <c r="DD33" s="123"/>
      <c r="DE33" s="123"/>
      <c r="DF33" s="123"/>
      <c r="DG33" s="123"/>
      <c r="DH33" s="123"/>
      <c r="DI33" s="123"/>
      <c r="DJ33" s="123"/>
      <c r="DK33" s="123"/>
      <c r="DL33" s="123"/>
      <c r="DM33" s="123"/>
      <c r="DN33" s="123"/>
      <c r="DO33" s="123"/>
      <c r="DP33" s="123"/>
      <c r="DQ33" s="123"/>
      <c r="DR33" s="123"/>
      <c r="DS33" s="123"/>
      <c r="DT33" s="124"/>
      <c r="DU33" s="116"/>
      <c r="DV33" s="116"/>
      <c r="DW33" s="116"/>
      <c r="DX33" s="116"/>
      <c r="DY33" s="116"/>
      <c r="DZ33" s="116"/>
      <c r="EA33" s="116"/>
      <c r="EB33" s="116"/>
      <c r="EC33" s="116"/>
      <c r="ED33" s="116"/>
      <c r="EE33" s="116"/>
      <c r="EF33" s="116"/>
      <c r="EG33" s="116"/>
      <c r="EH33" s="116"/>
      <c r="EI33" s="116"/>
      <c r="EJ33" s="116"/>
      <c r="EK33" s="116"/>
      <c r="EL33" s="116"/>
      <c r="EM33" s="116"/>
      <c r="EN33" s="116"/>
      <c r="EO33" s="116"/>
      <c r="EP33" s="116"/>
      <c r="EQ33" s="116"/>
      <c r="ER33" s="116"/>
      <c r="ES33" s="116"/>
      <c r="ET33" s="116"/>
      <c r="EU33" s="116"/>
      <c r="EV33" s="116"/>
      <c r="EW33" s="116"/>
      <c r="EX33" s="116"/>
      <c r="EY33" s="117"/>
    </row>
  </sheetData>
  <sheetProtection algorithmName="SHA-512" hashValue="WzcCN76zSiz8iaGOuYSotgRNUlT/r2oEKAR9NGHNq8Cn02FAJeM0Y8rXJCXgDEmRiup1r8Iu2E2eLQ6p6JfbsA==" saltValue="Iq+6mtJcnQTTOe3FDSXkdQ==" spinCount="100000" sheet="1" objects="1" scenarios="1"/>
  <mergeCells count="40">
    <mergeCell ref="DU32:EY32"/>
    <mergeCell ref="DU33:EY33"/>
    <mergeCell ref="A32:M32"/>
    <mergeCell ref="N31:BJ31"/>
    <mergeCell ref="N32:BJ32"/>
    <mergeCell ref="A33:M33"/>
    <mergeCell ref="N33:BJ33"/>
    <mergeCell ref="BK33:CO33"/>
    <mergeCell ref="A30:M31"/>
    <mergeCell ref="N30:EY30"/>
    <mergeCell ref="DU31:EY31"/>
    <mergeCell ref="CP33:DT33"/>
    <mergeCell ref="BK31:CO31"/>
    <mergeCell ref="BK32:CO32"/>
    <mergeCell ref="CP31:DT31"/>
    <mergeCell ref="CP32:DT32"/>
    <mergeCell ref="DV21:ES22"/>
    <mergeCell ref="DW19:DY19"/>
    <mergeCell ref="DZ19:EJ19"/>
    <mergeCell ref="B25:EV25"/>
    <mergeCell ref="B28:EV28"/>
    <mergeCell ref="B24:AU24"/>
    <mergeCell ref="B27:R27"/>
    <mergeCell ref="CL14:DM21"/>
    <mergeCell ref="B18:E18"/>
    <mergeCell ref="EK18:EN18"/>
    <mergeCell ref="EK19:EN19"/>
    <mergeCell ref="EO18:ER18"/>
    <mergeCell ref="DP14:EY17"/>
    <mergeCell ref="DW18:DY18"/>
    <mergeCell ref="DZ18:EJ18"/>
    <mergeCell ref="EO19:ER19"/>
    <mergeCell ref="AB8:DW8"/>
    <mergeCell ref="BZ9:CB9"/>
    <mergeCell ref="DV12:ES12"/>
    <mergeCell ref="R2:EG2"/>
    <mergeCell ref="R4:EG4"/>
    <mergeCell ref="M6:EL6"/>
    <mergeCell ref="A12:CK13"/>
    <mergeCell ref="CL12:DM13"/>
  </mergeCells>
  <phoneticPr fontId="6" type="noConversion"/>
  <pageMargins left="0.59055118110236227" right="0.51181102362204722" top="0.78740157480314965" bottom="0.31496062992125984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6" r:id="rId4" name="Button 2">
              <controlPr defaultSize="0" print="0" autoFill="0" autoPict="0" macro="[0]!TotalFormCalc_Click">
                <anchor moveWithCells="1">
                  <from>
                    <xdr:col>18</xdr:col>
                    <xdr:colOff>9525</xdr:colOff>
                    <xdr:row>4</xdr:row>
                    <xdr:rowOff>9525</xdr:rowOff>
                  </from>
                  <to>
                    <xdr:col>137</xdr:col>
                    <xdr:colOff>47625</xdr:colOff>
                    <xdr:row>4</xdr:row>
                    <xdr:rowOff>476250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:H64"/>
  <sheetViews>
    <sheetView zoomScale="70" zoomScaleNormal="70" workbookViewId="0">
      <pane ySplit="1" topLeftCell="A2" activePane="bottomLeft" state="frozen"/>
      <selection pane="bottomLeft" activeCell="C14" sqref="C14:E14"/>
    </sheetView>
  </sheetViews>
  <sheetFormatPr defaultRowHeight="12.75" x14ac:dyDescent="0.2"/>
  <cols>
    <col min="1" max="1" width="67" style="1" customWidth="1"/>
    <col min="2" max="2" width="7.140625" style="31" customWidth="1"/>
    <col min="3" max="3" width="25.7109375" style="1" customWidth="1"/>
    <col min="4" max="16384" width="9.140625" style="1"/>
  </cols>
  <sheetData>
    <row r="1" spans="1:8" x14ac:dyDescent="0.2">
      <c r="A1" s="131" t="s">
        <v>194</v>
      </c>
      <c r="B1" s="131"/>
      <c r="C1" s="131"/>
      <c r="D1" s="131"/>
      <c r="E1" s="131"/>
      <c r="F1" s="131"/>
      <c r="G1" s="131"/>
      <c r="H1" s="131"/>
    </row>
    <row r="3" spans="1:8" ht="25.5" x14ac:dyDescent="0.2">
      <c r="A3" s="46" t="s">
        <v>19</v>
      </c>
      <c r="B3" s="46" t="s">
        <v>219</v>
      </c>
      <c r="C3" s="46" t="s">
        <v>135</v>
      </c>
    </row>
    <row r="4" spans="1:8" x14ac:dyDescent="0.2">
      <c r="A4" s="46">
        <v>1</v>
      </c>
      <c r="B4" s="46">
        <v>2</v>
      </c>
      <c r="C4" s="46">
        <v>3</v>
      </c>
    </row>
    <row r="5" spans="1:8" x14ac:dyDescent="0.2">
      <c r="A5" s="47" t="s">
        <v>136</v>
      </c>
      <c r="B5" s="46">
        <v>1</v>
      </c>
      <c r="C5" s="62"/>
    </row>
    <row r="6" spans="1:8" x14ac:dyDescent="0.2">
      <c r="A6" s="47" t="s">
        <v>137</v>
      </c>
      <c r="B6" s="46">
        <v>2</v>
      </c>
      <c r="C6" s="62"/>
    </row>
    <row r="7" spans="1:8" x14ac:dyDescent="0.2">
      <c r="A7" s="47" t="s">
        <v>138</v>
      </c>
      <c r="B7" s="46">
        <v>3</v>
      </c>
      <c r="C7" s="62"/>
    </row>
    <row r="8" spans="1:8" x14ac:dyDescent="0.2">
      <c r="A8" s="47" t="s">
        <v>139</v>
      </c>
      <c r="B8" s="46">
        <v>4</v>
      </c>
      <c r="C8" s="62"/>
    </row>
    <row r="9" spans="1:8" x14ac:dyDescent="0.2">
      <c r="A9" s="47" t="s">
        <v>140</v>
      </c>
      <c r="B9" s="46">
        <v>5</v>
      </c>
      <c r="C9" s="62"/>
    </row>
    <row r="10" spans="1:8" ht="25.5" x14ac:dyDescent="0.2">
      <c r="A10" s="47" t="s">
        <v>200</v>
      </c>
      <c r="B10" s="46">
        <v>6</v>
      </c>
      <c r="C10" s="62"/>
    </row>
    <row r="12" spans="1:8" x14ac:dyDescent="0.2">
      <c r="A12" s="131" t="s">
        <v>141</v>
      </c>
      <c r="B12" s="131"/>
      <c r="C12" s="131"/>
      <c r="D12" s="131"/>
      <c r="E12" s="131"/>
      <c r="F12" s="131"/>
      <c r="G12" s="131"/>
      <c r="H12" s="131"/>
    </row>
    <row r="14" spans="1:8" ht="78.75" customHeight="1" x14ac:dyDescent="0.2">
      <c r="A14" s="132" t="s">
        <v>104</v>
      </c>
      <c r="B14" s="132" t="s">
        <v>219</v>
      </c>
      <c r="C14" s="132" t="s">
        <v>220</v>
      </c>
      <c r="D14" s="132"/>
      <c r="E14" s="132"/>
      <c r="F14" s="132" t="s">
        <v>221</v>
      </c>
      <c r="G14" s="132"/>
      <c r="H14" s="132"/>
    </row>
    <row r="15" spans="1:8" x14ac:dyDescent="0.2">
      <c r="A15" s="132"/>
      <c r="B15" s="132"/>
      <c r="C15" s="132" t="s">
        <v>222</v>
      </c>
      <c r="D15" s="132" t="s">
        <v>105</v>
      </c>
      <c r="E15" s="132"/>
      <c r="F15" s="132" t="s">
        <v>222</v>
      </c>
      <c r="G15" s="132" t="s">
        <v>105</v>
      </c>
      <c r="H15" s="132"/>
    </row>
    <row r="16" spans="1:8" ht="38.25" x14ac:dyDescent="0.2">
      <c r="A16" s="132"/>
      <c r="B16" s="132"/>
      <c r="C16" s="132"/>
      <c r="D16" s="46" t="s">
        <v>223</v>
      </c>
      <c r="E16" s="46" t="s">
        <v>224</v>
      </c>
      <c r="F16" s="132"/>
      <c r="G16" s="46" t="s">
        <v>223</v>
      </c>
      <c r="H16" s="46" t="s">
        <v>224</v>
      </c>
    </row>
    <row r="17" spans="1:8" x14ac:dyDescent="0.2">
      <c r="A17" s="46">
        <v>1</v>
      </c>
      <c r="B17" s="46">
        <v>2</v>
      </c>
      <c r="C17" s="46">
        <v>3</v>
      </c>
      <c r="D17" s="46">
        <v>4</v>
      </c>
      <c r="E17" s="46">
        <v>5</v>
      </c>
      <c r="F17" s="46">
        <v>6</v>
      </c>
      <c r="G17" s="46">
        <v>7</v>
      </c>
      <c r="H17" s="46">
        <v>8</v>
      </c>
    </row>
    <row r="18" spans="1:8" x14ac:dyDescent="0.2">
      <c r="A18" s="47" t="s">
        <v>225</v>
      </c>
      <c r="B18" s="46">
        <v>7</v>
      </c>
      <c r="C18" s="63">
        <v>0</v>
      </c>
      <c r="D18" s="63">
        <v>0</v>
      </c>
      <c r="E18" s="63">
        <v>0</v>
      </c>
      <c r="F18" s="63">
        <v>0</v>
      </c>
      <c r="G18" s="63">
        <v>0</v>
      </c>
      <c r="H18" s="63">
        <v>0</v>
      </c>
    </row>
    <row r="19" spans="1:8" x14ac:dyDescent="0.2">
      <c r="A19" s="47" t="s">
        <v>100</v>
      </c>
      <c r="B19" s="46">
        <v>8</v>
      </c>
      <c r="C19" s="63">
        <v>1</v>
      </c>
      <c r="D19" s="63">
        <v>42</v>
      </c>
      <c r="E19" s="63">
        <v>13</v>
      </c>
      <c r="F19" s="63">
        <v>0</v>
      </c>
      <c r="G19" s="63">
        <v>0</v>
      </c>
      <c r="H19" s="63">
        <v>0</v>
      </c>
    </row>
    <row r="20" spans="1:8" x14ac:dyDescent="0.2">
      <c r="A20" s="47" t="s">
        <v>101</v>
      </c>
      <c r="B20" s="46">
        <v>9</v>
      </c>
      <c r="C20" s="63">
        <v>13</v>
      </c>
      <c r="D20" s="63">
        <v>396</v>
      </c>
      <c r="E20" s="63">
        <v>359</v>
      </c>
      <c r="F20" s="63">
        <v>0</v>
      </c>
      <c r="G20" s="63">
        <v>0</v>
      </c>
      <c r="H20" s="63">
        <v>0</v>
      </c>
    </row>
    <row r="21" spans="1:8" x14ac:dyDescent="0.2">
      <c r="A21" s="47" t="s">
        <v>102</v>
      </c>
      <c r="B21" s="46">
        <v>10</v>
      </c>
      <c r="C21" s="63">
        <v>0</v>
      </c>
      <c r="D21" s="63">
        <v>0</v>
      </c>
      <c r="E21" s="63">
        <v>0</v>
      </c>
      <c r="F21" s="63">
        <v>0</v>
      </c>
      <c r="G21" s="63">
        <v>0</v>
      </c>
      <c r="H21" s="63">
        <v>0</v>
      </c>
    </row>
    <row r="22" spans="1:8" x14ac:dyDescent="0.2">
      <c r="A22" s="47" t="s">
        <v>103</v>
      </c>
      <c r="B22" s="46">
        <v>11</v>
      </c>
      <c r="C22" s="63">
        <v>0</v>
      </c>
      <c r="D22" s="63">
        <v>0</v>
      </c>
      <c r="E22" s="63">
        <v>0</v>
      </c>
      <c r="F22" s="63">
        <v>0</v>
      </c>
      <c r="G22" s="63">
        <v>0</v>
      </c>
      <c r="H22" s="63">
        <v>0</v>
      </c>
    </row>
    <row r="23" spans="1:8" x14ac:dyDescent="0.2">
      <c r="A23" s="47" t="s">
        <v>142</v>
      </c>
      <c r="B23" s="46">
        <v>12</v>
      </c>
      <c r="C23" s="46">
        <v>14</v>
      </c>
      <c r="D23" s="46">
        <v>438</v>
      </c>
      <c r="E23" s="46">
        <v>372</v>
      </c>
      <c r="F23" s="46">
        <v>0</v>
      </c>
      <c r="G23" s="46">
        <v>0</v>
      </c>
      <c r="H23" s="46">
        <v>0</v>
      </c>
    </row>
    <row r="25" spans="1:8" x14ac:dyDescent="0.2">
      <c r="A25" s="1" t="s">
        <v>270</v>
      </c>
    </row>
    <row r="27" spans="1:8" ht="15.75" customHeight="1" x14ac:dyDescent="0.2">
      <c r="A27" s="56" t="s">
        <v>271</v>
      </c>
    </row>
    <row r="28" spans="1:8" ht="42" customHeight="1" x14ac:dyDescent="0.2">
      <c r="A28" s="56" t="s">
        <v>272</v>
      </c>
    </row>
    <row r="29" spans="1:8" ht="31.5" x14ac:dyDescent="0.2">
      <c r="A29" s="56" t="s">
        <v>273</v>
      </c>
    </row>
    <row r="30" spans="1:8" ht="31.5" x14ac:dyDescent="0.2">
      <c r="A30" s="56" t="s">
        <v>274</v>
      </c>
    </row>
    <row r="31" spans="1:8" ht="31.5" x14ac:dyDescent="0.2">
      <c r="A31" s="56" t="s">
        <v>275</v>
      </c>
    </row>
    <row r="32" spans="1:8" ht="63" x14ac:dyDescent="0.2">
      <c r="A32" s="56" t="s">
        <v>276</v>
      </c>
    </row>
    <row r="33" spans="1:1" ht="78.75" x14ac:dyDescent="0.2">
      <c r="A33" s="56" t="s">
        <v>277</v>
      </c>
    </row>
    <row r="34" spans="1:1" ht="63" x14ac:dyDescent="0.2">
      <c r="A34" s="56" t="s">
        <v>278</v>
      </c>
    </row>
    <row r="35" spans="1:1" ht="63" x14ac:dyDescent="0.2">
      <c r="A35" s="56" t="s">
        <v>279</v>
      </c>
    </row>
    <row r="36" spans="1:1" ht="141.75" x14ac:dyDescent="0.2">
      <c r="A36" s="56" t="s">
        <v>280</v>
      </c>
    </row>
    <row r="37" spans="1:1" ht="141.75" x14ac:dyDescent="0.2">
      <c r="A37" s="56" t="s">
        <v>281</v>
      </c>
    </row>
    <row r="38" spans="1:1" ht="15.75" x14ac:dyDescent="0.2">
      <c r="A38" s="56" t="s">
        <v>282</v>
      </c>
    </row>
    <row r="40" spans="1:1" ht="15.75" x14ac:dyDescent="0.2">
      <c r="A40" s="56" t="s">
        <v>303</v>
      </c>
    </row>
    <row r="41" spans="1:1" ht="15.75" x14ac:dyDescent="0.2">
      <c r="A41" s="56" t="s">
        <v>283</v>
      </c>
    </row>
    <row r="42" spans="1:1" ht="15.75" x14ac:dyDescent="0.2">
      <c r="A42" s="56" t="s">
        <v>284</v>
      </c>
    </row>
    <row r="43" spans="1:1" ht="15.75" x14ac:dyDescent="0.2">
      <c r="A43" s="56" t="s">
        <v>304</v>
      </c>
    </row>
    <row r="44" spans="1:1" ht="15.75" x14ac:dyDescent="0.2">
      <c r="A44" s="56" t="s">
        <v>285</v>
      </c>
    </row>
    <row r="45" spans="1:1" ht="31.5" x14ac:dyDescent="0.2">
      <c r="A45" s="56" t="s">
        <v>286</v>
      </c>
    </row>
    <row r="46" spans="1:1" ht="31.5" x14ac:dyDescent="0.2">
      <c r="A46" s="56" t="s">
        <v>287</v>
      </c>
    </row>
    <row r="47" spans="1:1" ht="15.75" x14ac:dyDescent="0.2">
      <c r="A47" s="56" t="s">
        <v>288</v>
      </c>
    </row>
    <row r="48" spans="1:1" ht="31.5" x14ac:dyDescent="0.2">
      <c r="A48" s="56" t="s">
        <v>289</v>
      </c>
    </row>
    <row r="49" spans="1:1" ht="15.75" x14ac:dyDescent="0.2">
      <c r="A49" s="56" t="s">
        <v>305</v>
      </c>
    </row>
    <row r="50" spans="1:1" ht="15.75" x14ac:dyDescent="0.2">
      <c r="A50" s="56" t="s">
        <v>290</v>
      </c>
    </row>
    <row r="51" spans="1:1" ht="15.75" x14ac:dyDescent="0.2">
      <c r="A51" s="56" t="s">
        <v>291</v>
      </c>
    </row>
    <row r="52" spans="1:1" ht="15.75" x14ac:dyDescent="0.2">
      <c r="A52" s="56" t="s">
        <v>292</v>
      </c>
    </row>
    <row r="53" spans="1:1" ht="15.75" x14ac:dyDescent="0.2">
      <c r="A53" s="56" t="s">
        <v>293</v>
      </c>
    </row>
    <row r="54" spans="1:1" ht="31.5" x14ac:dyDescent="0.2">
      <c r="A54" s="56" t="s">
        <v>294</v>
      </c>
    </row>
    <row r="55" spans="1:1" ht="15.75" x14ac:dyDescent="0.2">
      <c r="A55" s="56" t="s">
        <v>295</v>
      </c>
    </row>
    <row r="56" spans="1:1" ht="31.5" x14ac:dyDescent="0.2">
      <c r="A56" s="56" t="s">
        <v>296</v>
      </c>
    </row>
    <row r="57" spans="1:1" ht="15.75" x14ac:dyDescent="0.2">
      <c r="A57" s="56" t="s">
        <v>297</v>
      </c>
    </row>
    <row r="58" spans="1:1" ht="15.75" x14ac:dyDescent="0.2">
      <c r="A58" s="56" t="s">
        <v>306</v>
      </c>
    </row>
    <row r="59" spans="1:1" ht="15.75" x14ac:dyDescent="0.2">
      <c r="A59" s="56" t="s">
        <v>298</v>
      </c>
    </row>
    <row r="60" spans="1:1" ht="15.75" x14ac:dyDescent="0.2">
      <c r="A60" s="56" t="s">
        <v>299</v>
      </c>
    </row>
    <row r="61" spans="1:1" ht="15.75" x14ac:dyDescent="0.2">
      <c r="A61" s="56" t="s">
        <v>300</v>
      </c>
    </row>
    <row r="62" spans="1:1" ht="47.25" x14ac:dyDescent="0.2">
      <c r="A62" s="56" t="s">
        <v>307</v>
      </c>
    </row>
    <row r="63" spans="1:1" ht="47.25" x14ac:dyDescent="0.2">
      <c r="A63" s="56" t="s">
        <v>301</v>
      </c>
    </row>
    <row r="64" spans="1:1" ht="31.5" x14ac:dyDescent="0.2">
      <c r="A64" s="56" t="s">
        <v>302</v>
      </c>
    </row>
  </sheetData>
  <sheetProtection algorithmName="SHA-512" hashValue="MHXLwHd76HTBakW+wyAVMh/ABrdwXV/RqWzbT8dLOK8zzAYwlbjWaa4efKd5v1Q+SNrMj9NEhkxLnyL3oEAWZw==" saltValue="L2Zvtv4oXqOOwnxxG4W4iw==" spinCount="100000" sheet="1" objects="1" scenarios="1"/>
  <mergeCells count="10">
    <mergeCell ref="A12:H12"/>
    <mergeCell ref="A1:H1"/>
    <mergeCell ref="A14:A16"/>
    <mergeCell ref="B14:B16"/>
    <mergeCell ref="C14:E14"/>
    <mergeCell ref="F14:H14"/>
    <mergeCell ref="C15:C16"/>
    <mergeCell ref="D15:E15"/>
    <mergeCell ref="F15:F16"/>
    <mergeCell ref="G15:H1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K193"/>
  <sheetViews>
    <sheetView zoomScale="70" zoomScaleNormal="7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T19" sqref="T19"/>
    </sheetView>
  </sheetViews>
  <sheetFormatPr defaultRowHeight="12.75" x14ac:dyDescent="0.2"/>
  <cols>
    <col min="1" max="1" width="30" style="1" customWidth="1"/>
    <col min="2" max="2" width="9.140625" style="31"/>
    <col min="3" max="4" width="9.140625" style="1"/>
    <col min="5" max="5" width="14.28515625" style="1" customWidth="1"/>
    <col min="6" max="6" width="9.140625" style="1"/>
    <col min="7" max="7" width="12.5703125" style="1" customWidth="1"/>
    <col min="8" max="8" width="11.5703125" style="1" customWidth="1"/>
    <col min="9" max="16384" width="9.140625" style="1"/>
  </cols>
  <sheetData>
    <row r="1" spans="1:11" x14ac:dyDescent="0.2">
      <c r="A1" s="133" t="s">
        <v>143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</row>
    <row r="3" spans="1:11" ht="25.5" x14ac:dyDescent="0.2">
      <c r="A3" s="132" t="s">
        <v>11</v>
      </c>
      <c r="B3" s="132" t="s">
        <v>219</v>
      </c>
      <c r="C3" s="132" t="s">
        <v>226</v>
      </c>
      <c r="D3" s="132"/>
      <c r="E3" s="132"/>
      <c r="F3" s="132"/>
      <c r="G3" s="132"/>
      <c r="H3" s="132"/>
      <c r="I3" s="132" t="s">
        <v>222</v>
      </c>
      <c r="J3" s="132"/>
      <c r="K3" s="46" t="s">
        <v>227</v>
      </c>
    </row>
    <row r="4" spans="1:11" x14ac:dyDescent="0.2">
      <c r="A4" s="132"/>
      <c r="B4" s="132"/>
      <c r="C4" s="132" t="s">
        <v>10</v>
      </c>
      <c r="D4" s="132" t="s">
        <v>94</v>
      </c>
      <c r="E4" s="132"/>
      <c r="F4" s="132"/>
      <c r="G4" s="132"/>
      <c r="H4" s="132"/>
      <c r="I4" s="132" t="s">
        <v>10</v>
      </c>
      <c r="J4" s="132" t="s">
        <v>228</v>
      </c>
      <c r="K4" s="132" t="s">
        <v>10</v>
      </c>
    </row>
    <row r="5" spans="1:11" ht="76.5" x14ac:dyDescent="0.2">
      <c r="A5" s="132"/>
      <c r="B5" s="132"/>
      <c r="C5" s="132"/>
      <c r="D5" s="46" t="s">
        <v>229</v>
      </c>
      <c r="E5" s="46" t="s">
        <v>43</v>
      </c>
      <c r="F5" s="46" t="s">
        <v>130</v>
      </c>
      <c r="G5" s="46" t="s">
        <v>190</v>
      </c>
      <c r="H5" s="46" t="s">
        <v>146</v>
      </c>
      <c r="I5" s="132"/>
      <c r="J5" s="132"/>
      <c r="K5" s="132"/>
    </row>
    <row r="6" spans="1:11" x14ac:dyDescent="0.2">
      <c r="A6" s="46">
        <v>1</v>
      </c>
      <c r="B6" s="46">
        <v>2</v>
      </c>
      <c r="C6" s="46">
        <v>3</v>
      </c>
      <c r="D6" s="46">
        <v>4</v>
      </c>
      <c r="E6" s="46">
        <v>5</v>
      </c>
      <c r="F6" s="46">
        <v>6</v>
      </c>
      <c r="G6" s="46">
        <v>7</v>
      </c>
      <c r="H6" s="46">
        <v>8</v>
      </c>
      <c r="I6" s="46">
        <v>9</v>
      </c>
      <c r="J6" s="46">
        <v>10</v>
      </c>
      <c r="K6" s="46">
        <v>11</v>
      </c>
    </row>
    <row r="7" spans="1:11" ht="25.5" x14ac:dyDescent="0.2">
      <c r="A7" s="47" t="s">
        <v>231</v>
      </c>
      <c r="B7" s="46">
        <v>13</v>
      </c>
      <c r="C7" s="46">
        <v>372</v>
      </c>
      <c r="D7" s="46">
        <v>163</v>
      </c>
      <c r="E7" s="46">
        <v>0</v>
      </c>
      <c r="F7" s="46">
        <v>0</v>
      </c>
      <c r="G7" s="46">
        <v>0</v>
      </c>
      <c r="H7" s="46">
        <v>0</v>
      </c>
      <c r="I7" s="46">
        <v>14</v>
      </c>
      <c r="J7" s="46">
        <v>6</v>
      </c>
      <c r="K7" s="46">
        <v>438</v>
      </c>
    </row>
    <row r="8" spans="1:11" x14ac:dyDescent="0.2">
      <c r="A8" s="47" t="s">
        <v>13</v>
      </c>
      <c r="B8" s="46"/>
      <c r="C8" s="46">
        <v>0</v>
      </c>
      <c r="D8" s="46">
        <v>0</v>
      </c>
      <c r="E8" s="46">
        <v>0</v>
      </c>
      <c r="F8" s="46">
        <v>0</v>
      </c>
      <c r="G8" s="46">
        <v>0</v>
      </c>
      <c r="H8" s="46">
        <v>0</v>
      </c>
      <c r="I8" s="46">
        <v>0</v>
      </c>
      <c r="J8" s="46">
        <v>0</v>
      </c>
      <c r="K8" s="46">
        <v>0</v>
      </c>
    </row>
    <row r="9" spans="1:11" ht="25.5" x14ac:dyDescent="0.2">
      <c r="A9" s="47" t="s">
        <v>35</v>
      </c>
      <c r="B9" s="46">
        <v>14</v>
      </c>
      <c r="C9" s="46">
        <v>0</v>
      </c>
      <c r="D9" s="46">
        <v>0</v>
      </c>
      <c r="E9" s="46">
        <v>0</v>
      </c>
      <c r="F9" s="46">
        <v>0</v>
      </c>
      <c r="G9" s="46">
        <v>0</v>
      </c>
      <c r="H9" s="46">
        <v>0</v>
      </c>
      <c r="I9" s="46">
        <v>0</v>
      </c>
      <c r="J9" s="46">
        <v>0</v>
      </c>
      <c r="K9" s="46">
        <v>0</v>
      </c>
    </row>
    <row r="10" spans="1:11" x14ac:dyDescent="0.2">
      <c r="A10" s="47" t="s">
        <v>76</v>
      </c>
      <c r="B10" s="46"/>
      <c r="C10" s="46">
        <v>0</v>
      </c>
      <c r="D10" s="46">
        <v>0</v>
      </c>
      <c r="E10" s="46">
        <v>0</v>
      </c>
      <c r="F10" s="46">
        <v>0</v>
      </c>
      <c r="G10" s="46">
        <v>0</v>
      </c>
      <c r="H10" s="46">
        <v>0</v>
      </c>
      <c r="I10" s="46">
        <v>0</v>
      </c>
      <c r="J10" s="46">
        <v>0</v>
      </c>
      <c r="K10" s="46">
        <v>0</v>
      </c>
    </row>
    <row r="11" spans="1:11" x14ac:dyDescent="0.2">
      <c r="A11" s="47" t="s">
        <v>44</v>
      </c>
      <c r="B11" s="46">
        <v>15</v>
      </c>
      <c r="C11" s="63">
        <v>0</v>
      </c>
      <c r="D11" s="63">
        <v>0</v>
      </c>
      <c r="E11" s="63">
        <v>0</v>
      </c>
      <c r="F11" s="63">
        <v>0</v>
      </c>
      <c r="G11" s="63">
        <v>0</v>
      </c>
      <c r="H11" s="63">
        <v>0</v>
      </c>
      <c r="I11" s="63">
        <v>0</v>
      </c>
      <c r="J11" s="63">
        <v>0</v>
      </c>
      <c r="K11" s="63">
        <v>0</v>
      </c>
    </row>
    <row r="12" spans="1:11" x14ac:dyDescent="0.2">
      <c r="A12" s="47" t="s">
        <v>45</v>
      </c>
      <c r="B12" s="46">
        <v>16</v>
      </c>
      <c r="C12" s="63">
        <v>0</v>
      </c>
      <c r="D12" s="63">
        <v>0</v>
      </c>
      <c r="E12" s="63">
        <v>0</v>
      </c>
      <c r="F12" s="63">
        <v>0</v>
      </c>
      <c r="G12" s="63">
        <v>0</v>
      </c>
      <c r="H12" s="63">
        <v>0</v>
      </c>
      <c r="I12" s="63">
        <v>0</v>
      </c>
      <c r="J12" s="63">
        <v>0</v>
      </c>
      <c r="K12" s="63">
        <v>0</v>
      </c>
    </row>
    <row r="13" spans="1:11" x14ac:dyDescent="0.2">
      <c r="A13" s="47" t="s">
        <v>46</v>
      </c>
      <c r="B13" s="46">
        <v>17</v>
      </c>
      <c r="C13" s="63">
        <v>0</v>
      </c>
      <c r="D13" s="63">
        <v>0</v>
      </c>
      <c r="E13" s="63">
        <v>0</v>
      </c>
      <c r="F13" s="63">
        <v>0</v>
      </c>
      <c r="G13" s="63">
        <v>0</v>
      </c>
      <c r="H13" s="63">
        <v>0</v>
      </c>
      <c r="I13" s="63">
        <v>0</v>
      </c>
      <c r="J13" s="63">
        <v>0</v>
      </c>
      <c r="K13" s="63">
        <v>0</v>
      </c>
    </row>
    <row r="14" spans="1:11" x14ac:dyDescent="0.2">
      <c r="A14" s="47" t="s">
        <v>47</v>
      </c>
      <c r="B14" s="46">
        <v>18</v>
      </c>
      <c r="C14" s="63">
        <v>0</v>
      </c>
      <c r="D14" s="63">
        <v>0</v>
      </c>
      <c r="E14" s="63">
        <v>0</v>
      </c>
      <c r="F14" s="63">
        <v>0</v>
      </c>
      <c r="G14" s="63">
        <v>0</v>
      </c>
      <c r="H14" s="63">
        <v>0</v>
      </c>
      <c r="I14" s="63">
        <v>0</v>
      </c>
      <c r="J14" s="63">
        <v>0</v>
      </c>
      <c r="K14" s="63">
        <v>0</v>
      </c>
    </row>
    <row r="15" spans="1:11" ht="25.5" x14ac:dyDescent="0.2">
      <c r="A15" s="47" t="s">
        <v>48</v>
      </c>
      <c r="B15" s="46">
        <v>19</v>
      </c>
      <c r="C15" s="63">
        <v>0</v>
      </c>
      <c r="D15" s="63">
        <v>0</v>
      </c>
      <c r="E15" s="63">
        <v>0</v>
      </c>
      <c r="F15" s="63">
        <v>0</v>
      </c>
      <c r="G15" s="63">
        <v>0</v>
      </c>
      <c r="H15" s="63">
        <v>0</v>
      </c>
      <c r="I15" s="63">
        <v>0</v>
      </c>
      <c r="J15" s="63">
        <v>0</v>
      </c>
      <c r="K15" s="63">
        <v>0</v>
      </c>
    </row>
    <row r="16" spans="1:11" ht="25.5" x14ac:dyDescent="0.2">
      <c r="A16" s="47" t="s">
        <v>49</v>
      </c>
      <c r="B16" s="46">
        <v>20</v>
      </c>
      <c r="C16" s="63">
        <v>0</v>
      </c>
      <c r="D16" s="63">
        <v>0</v>
      </c>
      <c r="E16" s="63">
        <v>0</v>
      </c>
      <c r="F16" s="63">
        <v>0</v>
      </c>
      <c r="G16" s="63">
        <v>0</v>
      </c>
      <c r="H16" s="63">
        <v>0</v>
      </c>
      <c r="I16" s="63">
        <v>0</v>
      </c>
      <c r="J16" s="63">
        <v>0</v>
      </c>
      <c r="K16" s="63">
        <v>0</v>
      </c>
    </row>
    <row r="17" spans="1:11" x14ac:dyDescent="0.2">
      <c r="A17" s="47" t="s">
        <v>50</v>
      </c>
      <c r="B17" s="46">
        <v>21</v>
      </c>
      <c r="C17" s="63">
        <v>0</v>
      </c>
      <c r="D17" s="63">
        <v>0</v>
      </c>
      <c r="E17" s="63">
        <v>0</v>
      </c>
      <c r="F17" s="63">
        <v>0</v>
      </c>
      <c r="G17" s="63">
        <v>0</v>
      </c>
      <c r="H17" s="63">
        <v>0</v>
      </c>
      <c r="I17" s="63">
        <v>0</v>
      </c>
      <c r="J17" s="63">
        <v>0</v>
      </c>
      <c r="K17" s="63">
        <v>0</v>
      </c>
    </row>
    <row r="18" spans="1:11" x14ac:dyDescent="0.2">
      <c r="A18" s="47" t="s">
        <v>51</v>
      </c>
      <c r="B18" s="46">
        <v>22</v>
      </c>
      <c r="C18" s="63">
        <v>0</v>
      </c>
      <c r="D18" s="63">
        <v>0</v>
      </c>
      <c r="E18" s="63">
        <v>0</v>
      </c>
      <c r="F18" s="63">
        <v>0</v>
      </c>
      <c r="G18" s="63">
        <v>0</v>
      </c>
      <c r="H18" s="63">
        <v>0</v>
      </c>
      <c r="I18" s="63">
        <v>0</v>
      </c>
      <c r="J18" s="63">
        <v>0</v>
      </c>
      <c r="K18" s="63">
        <v>0</v>
      </c>
    </row>
    <row r="19" spans="1:11" ht="25.5" x14ac:dyDescent="0.2">
      <c r="A19" s="47" t="s">
        <v>36</v>
      </c>
      <c r="B19" s="46">
        <v>23</v>
      </c>
      <c r="C19" s="63">
        <v>355</v>
      </c>
      <c r="D19" s="63">
        <v>163</v>
      </c>
      <c r="E19" s="63">
        <v>0</v>
      </c>
      <c r="F19" s="63">
        <v>0</v>
      </c>
      <c r="G19" s="63">
        <v>0</v>
      </c>
      <c r="H19" s="63">
        <v>0</v>
      </c>
      <c r="I19" s="63">
        <v>13</v>
      </c>
      <c r="J19" s="63">
        <v>6</v>
      </c>
      <c r="K19" s="63">
        <v>421</v>
      </c>
    </row>
    <row r="20" spans="1:11" ht="25.5" x14ac:dyDescent="0.2">
      <c r="A20" s="47" t="s">
        <v>37</v>
      </c>
      <c r="B20" s="46">
        <v>24</v>
      </c>
      <c r="C20" s="46">
        <v>0</v>
      </c>
      <c r="D20" s="46">
        <v>0</v>
      </c>
      <c r="E20" s="46">
        <v>0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0</v>
      </c>
    </row>
    <row r="21" spans="1:11" x14ac:dyDescent="0.2">
      <c r="A21" s="47" t="s">
        <v>34</v>
      </c>
      <c r="B21" s="46"/>
      <c r="C21" s="46">
        <v>0</v>
      </c>
      <c r="D21" s="46">
        <v>0</v>
      </c>
      <c r="E21" s="46">
        <v>0</v>
      </c>
      <c r="F21" s="46">
        <v>0</v>
      </c>
      <c r="G21" s="46">
        <v>0</v>
      </c>
      <c r="H21" s="46">
        <v>0</v>
      </c>
      <c r="I21" s="46">
        <v>0</v>
      </c>
      <c r="J21" s="46">
        <v>0</v>
      </c>
      <c r="K21" s="46">
        <v>0</v>
      </c>
    </row>
    <row r="22" spans="1:11" ht="25.5" x14ac:dyDescent="0.2">
      <c r="A22" s="47" t="s">
        <v>40</v>
      </c>
      <c r="B22" s="46">
        <v>25</v>
      </c>
      <c r="C22" s="63">
        <v>0</v>
      </c>
      <c r="D22" s="63">
        <v>0</v>
      </c>
      <c r="E22" s="63">
        <v>0</v>
      </c>
      <c r="F22" s="63">
        <v>0</v>
      </c>
      <c r="G22" s="63">
        <v>0</v>
      </c>
      <c r="H22" s="63">
        <v>0</v>
      </c>
      <c r="I22" s="63">
        <v>0</v>
      </c>
      <c r="J22" s="63">
        <v>0</v>
      </c>
      <c r="K22" s="63">
        <v>0</v>
      </c>
    </row>
    <row r="23" spans="1:11" x14ac:dyDescent="0.2">
      <c r="A23" s="47" t="s">
        <v>54</v>
      </c>
      <c r="B23" s="46">
        <v>26</v>
      </c>
      <c r="C23" s="63">
        <v>0</v>
      </c>
      <c r="D23" s="63">
        <v>0</v>
      </c>
      <c r="E23" s="63">
        <v>0</v>
      </c>
      <c r="F23" s="63">
        <v>0</v>
      </c>
      <c r="G23" s="63">
        <v>0</v>
      </c>
      <c r="H23" s="63">
        <v>0</v>
      </c>
      <c r="I23" s="63">
        <v>0</v>
      </c>
      <c r="J23" s="63">
        <v>0</v>
      </c>
      <c r="K23" s="63">
        <v>0</v>
      </c>
    </row>
    <row r="24" spans="1:11" ht="25.5" x14ac:dyDescent="0.2">
      <c r="A24" s="47" t="s">
        <v>38</v>
      </c>
      <c r="B24" s="46">
        <v>27</v>
      </c>
      <c r="C24" s="63">
        <v>0</v>
      </c>
      <c r="D24" s="63">
        <v>0</v>
      </c>
      <c r="E24" s="63">
        <v>0</v>
      </c>
      <c r="F24" s="63">
        <v>0</v>
      </c>
      <c r="G24" s="63">
        <v>0</v>
      </c>
      <c r="H24" s="63">
        <v>0</v>
      </c>
      <c r="I24" s="63">
        <v>0</v>
      </c>
      <c r="J24" s="63">
        <v>0</v>
      </c>
      <c r="K24" s="63">
        <v>0</v>
      </c>
    </row>
    <row r="25" spans="1:11" x14ac:dyDescent="0.2">
      <c r="A25" s="47" t="s">
        <v>63</v>
      </c>
      <c r="B25" s="46">
        <v>28</v>
      </c>
      <c r="C25" s="63">
        <v>17</v>
      </c>
      <c r="D25" s="46" t="s">
        <v>230</v>
      </c>
      <c r="E25" s="63">
        <v>0</v>
      </c>
      <c r="F25" s="63">
        <v>0</v>
      </c>
      <c r="G25" s="63">
        <v>0</v>
      </c>
      <c r="H25" s="63">
        <v>0</v>
      </c>
      <c r="I25" s="63">
        <v>1</v>
      </c>
      <c r="J25" s="46" t="s">
        <v>230</v>
      </c>
      <c r="K25" s="63">
        <v>17</v>
      </c>
    </row>
    <row r="26" spans="1:11" x14ac:dyDescent="0.2">
      <c r="A26" s="47" t="s">
        <v>64</v>
      </c>
      <c r="B26" s="46">
        <v>29</v>
      </c>
      <c r="C26" s="63">
        <v>0</v>
      </c>
      <c r="D26" s="63">
        <v>0</v>
      </c>
      <c r="E26" s="63">
        <v>0</v>
      </c>
      <c r="F26" s="63">
        <v>0</v>
      </c>
      <c r="G26" s="63">
        <v>0</v>
      </c>
      <c r="H26" s="63">
        <v>0</v>
      </c>
      <c r="I26" s="63">
        <v>0</v>
      </c>
      <c r="J26" s="63">
        <v>0</v>
      </c>
      <c r="K26" s="63">
        <v>0</v>
      </c>
    </row>
    <row r="27" spans="1:11" x14ac:dyDescent="0.2">
      <c r="A27" s="47" t="s">
        <v>55</v>
      </c>
      <c r="B27" s="46">
        <v>30</v>
      </c>
      <c r="C27" s="46">
        <v>0</v>
      </c>
      <c r="D27" s="57">
        <v>0</v>
      </c>
      <c r="E27" s="46">
        <v>0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0</v>
      </c>
    </row>
    <row r="28" spans="1:11" x14ac:dyDescent="0.2">
      <c r="A28" s="47" t="s">
        <v>34</v>
      </c>
      <c r="B28" s="46"/>
      <c r="C28" s="46">
        <v>0</v>
      </c>
      <c r="D28" s="46">
        <v>0</v>
      </c>
      <c r="E28" s="46">
        <v>0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0</v>
      </c>
    </row>
    <row r="29" spans="1:11" ht="25.5" x14ac:dyDescent="0.2">
      <c r="A29" s="47" t="s">
        <v>69</v>
      </c>
      <c r="B29" s="46">
        <v>31</v>
      </c>
      <c r="C29" s="63">
        <v>0</v>
      </c>
      <c r="D29" s="63">
        <v>0</v>
      </c>
      <c r="E29" s="63">
        <v>0</v>
      </c>
      <c r="F29" s="63">
        <v>0</v>
      </c>
      <c r="G29" s="63">
        <v>0</v>
      </c>
      <c r="H29" s="63">
        <v>0</v>
      </c>
      <c r="I29" s="63">
        <v>0</v>
      </c>
      <c r="J29" s="63">
        <v>0</v>
      </c>
      <c r="K29" s="63">
        <v>0</v>
      </c>
    </row>
    <row r="30" spans="1:11" x14ac:dyDescent="0.2">
      <c r="A30" s="47" t="s">
        <v>70</v>
      </c>
      <c r="B30" s="46">
        <v>32</v>
      </c>
      <c r="C30" s="63">
        <v>0</v>
      </c>
      <c r="D30" s="63">
        <v>0</v>
      </c>
      <c r="E30" s="63">
        <v>0</v>
      </c>
      <c r="F30" s="63">
        <v>0</v>
      </c>
      <c r="G30" s="63">
        <v>0</v>
      </c>
      <c r="H30" s="63">
        <v>0</v>
      </c>
      <c r="I30" s="63">
        <v>0</v>
      </c>
      <c r="J30" s="63">
        <v>0</v>
      </c>
      <c r="K30" s="63">
        <v>0</v>
      </c>
    </row>
    <row r="31" spans="1:11" x14ac:dyDescent="0.2">
      <c r="A31" s="47" t="s">
        <v>144</v>
      </c>
      <c r="B31" s="46"/>
      <c r="C31" s="46">
        <v>0</v>
      </c>
      <c r="D31" s="46">
        <v>0</v>
      </c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</row>
    <row r="32" spans="1:11" ht="25.5" x14ac:dyDescent="0.2">
      <c r="A32" s="47" t="s">
        <v>52</v>
      </c>
      <c r="B32" s="46">
        <v>33</v>
      </c>
      <c r="C32" s="63">
        <v>0</v>
      </c>
      <c r="D32" s="46" t="s">
        <v>230</v>
      </c>
      <c r="E32" s="63">
        <v>0</v>
      </c>
      <c r="F32" s="63">
        <v>0</v>
      </c>
      <c r="G32" s="63">
        <v>0</v>
      </c>
      <c r="H32" s="63">
        <v>0</v>
      </c>
      <c r="I32" s="63">
        <v>0</v>
      </c>
      <c r="J32" s="46" t="s">
        <v>230</v>
      </c>
      <c r="K32" s="63">
        <v>0</v>
      </c>
    </row>
    <row r="33" spans="1:11" ht="25.5" x14ac:dyDescent="0.2">
      <c r="A33" s="47" t="s">
        <v>53</v>
      </c>
      <c r="B33" s="46">
        <v>34</v>
      </c>
      <c r="C33" s="63">
        <v>0</v>
      </c>
      <c r="D33" s="46" t="s">
        <v>230</v>
      </c>
      <c r="E33" s="63">
        <v>0</v>
      </c>
      <c r="F33" s="63">
        <v>0</v>
      </c>
      <c r="G33" s="63">
        <v>0</v>
      </c>
      <c r="H33" s="63">
        <v>0</v>
      </c>
      <c r="I33" s="63">
        <v>0</v>
      </c>
      <c r="J33" s="46" t="s">
        <v>230</v>
      </c>
      <c r="K33" s="63">
        <v>0</v>
      </c>
    </row>
    <row r="34" spans="1:11" x14ac:dyDescent="0.2">
      <c r="A34" s="47" t="s">
        <v>41</v>
      </c>
      <c r="B34" s="46">
        <v>35</v>
      </c>
      <c r="C34" s="63">
        <v>161</v>
      </c>
      <c r="D34" s="46" t="s">
        <v>230</v>
      </c>
      <c r="E34" s="63">
        <v>0</v>
      </c>
      <c r="F34" s="63">
        <v>0</v>
      </c>
      <c r="G34" s="63">
        <v>0</v>
      </c>
      <c r="H34" s="63">
        <v>0</v>
      </c>
      <c r="I34" s="63">
        <v>6</v>
      </c>
      <c r="J34" s="46" t="s">
        <v>230</v>
      </c>
      <c r="K34" s="63">
        <v>209</v>
      </c>
    </row>
    <row r="193" spans="1:1" x14ac:dyDescent="0.2">
      <c r="A193" s="1" t="str">
        <f>IF(AND('раздел 3'!C11='раздел 3'!D11,'раздел 3'!I11='раздел 3'!J11),"ПРАВИЛЬНО",IF(AND('раздел 3'!C11&gt;'раздел 3'!D11,'раздел 3'!I11&gt;'раздел 3'!J11,'раздел 3'!C11&gt;0,'раздел 3'!D11&gt;0),"ПРАВИЛЬНО","ОШИБКА"))</f>
        <v>ПРАВИЛЬНО</v>
      </c>
    </row>
  </sheetData>
  <sheetProtection algorithmName="SHA-512" hashValue="9vHTux2em7VZ+/g42WxlFPmPvRctD8wl4GnIlEwFK8Z8lNRgqp3PqOP3+IzvEGuoypLOVkzfti6ksftW5vyUHg==" saltValue="f4aEsag6VMYcMbWG1B8wnQ==" spinCount="100000" sheet="1" objects="1" scenarios="1"/>
  <mergeCells count="10">
    <mergeCell ref="A1:K1"/>
    <mergeCell ref="K4:K5"/>
    <mergeCell ref="A3:A5"/>
    <mergeCell ref="B3:B5"/>
    <mergeCell ref="C3:H3"/>
    <mergeCell ref="I3:J3"/>
    <mergeCell ref="C4:C5"/>
    <mergeCell ref="D4:H4"/>
    <mergeCell ref="I4:I5"/>
    <mergeCell ref="J4:J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K24"/>
  <sheetViews>
    <sheetView tabSelected="1" zoomScale="70" zoomScaleNormal="70" workbookViewId="0">
      <selection activeCell="E24" sqref="E24"/>
    </sheetView>
  </sheetViews>
  <sheetFormatPr defaultRowHeight="12.75" x14ac:dyDescent="0.2"/>
  <cols>
    <col min="1" max="1" width="35.7109375" customWidth="1"/>
    <col min="2" max="2" width="9.140625" style="50"/>
    <col min="3" max="3" width="17" customWidth="1"/>
    <col min="4" max="4" width="27.85546875" customWidth="1"/>
    <col min="5" max="5" width="31.85546875" customWidth="1"/>
    <col min="11" max="11" width="13.42578125" customWidth="1"/>
  </cols>
  <sheetData>
    <row r="1" spans="1:11" x14ac:dyDescent="0.2">
      <c r="A1" s="134" t="s">
        <v>145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</row>
    <row r="3" spans="1:11" ht="15.75" customHeight="1" x14ac:dyDescent="0.2">
      <c r="A3" s="132" t="s">
        <v>11</v>
      </c>
      <c r="B3" s="132" t="s">
        <v>219</v>
      </c>
      <c r="C3" s="135" t="s">
        <v>233</v>
      </c>
      <c r="D3" s="132" t="s">
        <v>56</v>
      </c>
      <c r="E3" s="132"/>
      <c r="F3" s="132"/>
      <c r="G3" s="132"/>
      <c r="H3" s="132"/>
      <c r="I3" s="132"/>
      <c r="J3" s="132"/>
      <c r="K3" s="132"/>
    </row>
    <row r="4" spans="1:11" ht="25.5" customHeight="1" x14ac:dyDescent="0.2">
      <c r="A4" s="132"/>
      <c r="B4" s="132"/>
      <c r="C4" s="136"/>
      <c r="D4" s="132" t="s">
        <v>234</v>
      </c>
      <c r="E4" s="132"/>
      <c r="F4" s="132"/>
      <c r="G4" s="132"/>
      <c r="H4" s="132"/>
      <c r="I4" s="132"/>
      <c r="J4" s="132"/>
      <c r="K4" s="132"/>
    </row>
    <row r="5" spans="1:11" x14ac:dyDescent="0.2">
      <c r="A5" s="132"/>
      <c r="B5" s="132"/>
      <c r="C5" s="137"/>
      <c r="D5" s="46">
        <v>0</v>
      </c>
      <c r="E5" s="46">
        <v>1</v>
      </c>
      <c r="F5" s="46">
        <v>2</v>
      </c>
      <c r="G5" s="46">
        <v>3</v>
      </c>
      <c r="H5" s="46">
        <v>4</v>
      </c>
      <c r="I5" s="46">
        <v>5</v>
      </c>
      <c r="J5" s="46">
        <v>6</v>
      </c>
      <c r="K5" s="46" t="s">
        <v>65</v>
      </c>
    </row>
    <row r="6" spans="1:11" x14ac:dyDescent="0.2">
      <c r="A6" s="46">
        <v>1</v>
      </c>
      <c r="B6" s="46">
        <v>2</v>
      </c>
      <c r="C6" s="46">
        <v>3</v>
      </c>
      <c r="D6" s="46">
        <v>4</v>
      </c>
      <c r="E6" s="46">
        <v>5</v>
      </c>
      <c r="F6" s="46">
        <v>6</v>
      </c>
      <c r="G6" s="46">
        <v>7</v>
      </c>
      <c r="H6" s="46">
        <v>8</v>
      </c>
      <c r="I6" s="46">
        <v>9</v>
      </c>
      <c r="J6" s="46">
        <v>10</v>
      </c>
      <c r="K6" s="46">
        <v>11</v>
      </c>
    </row>
    <row r="7" spans="1:11" x14ac:dyDescent="0.2">
      <c r="A7" s="47" t="s">
        <v>77</v>
      </c>
      <c r="B7" s="46">
        <v>36</v>
      </c>
      <c r="C7" s="46">
        <v>372</v>
      </c>
      <c r="D7" s="62">
        <v>0</v>
      </c>
      <c r="E7" s="62">
        <v>9</v>
      </c>
      <c r="F7" s="62">
        <v>35</v>
      </c>
      <c r="G7" s="62">
        <v>64</v>
      </c>
      <c r="H7" s="62">
        <v>68</v>
      </c>
      <c r="I7" s="62">
        <v>81</v>
      </c>
      <c r="J7" s="62">
        <v>102</v>
      </c>
      <c r="K7" s="62">
        <v>13</v>
      </c>
    </row>
    <row r="8" spans="1:11" x14ac:dyDescent="0.2">
      <c r="A8" s="47" t="s">
        <v>24</v>
      </c>
      <c r="B8" s="46">
        <v>37</v>
      </c>
      <c r="C8" s="46">
        <v>179</v>
      </c>
      <c r="D8" s="62">
        <v>0</v>
      </c>
      <c r="E8" s="62">
        <v>5</v>
      </c>
      <c r="F8" s="62">
        <v>19</v>
      </c>
      <c r="G8" s="62">
        <v>31</v>
      </c>
      <c r="H8" s="62">
        <v>33</v>
      </c>
      <c r="I8" s="62">
        <v>35</v>
      </c>
      <c r="J8" s="62">
        <v>50</v>
      </c>
      <c r="K8" s="62">
        <v>6</v>
      </c>
    </row>
    <row r="9" spans="1:11" ht="25.5" x14ac:dyDescent="0.2">
      <c r="A9" s="47" t="s">
        <v>232</v>
      </c>
      <c r="B9" s="46"/>
      <c r="C9" s="46">
        <v>0</v>
      </c>
      <c r="D9" s="62">
        <v>0</v>
      </c>
      <c r="E9" s="62">
        <v>0</v>
      </c>
      <c r="F9" s="62">
        <v>0</v>
      </c>
      <c r="G9" s="62">
        <v>0</v>
      </c>
      <c r="H9" s="62">
        <v>0</v>
      </c>
      <c r="I9" s="62">
        <v>0</v>
      </c>
      <c r="J9" s="62">
        <v>0</v>
      </c>
      <c r="K9" s="62">
        <v>0</v>
      </c>
    </row>
    <row r="10" spans="1:11" x14ac:dyDescent="0.2">
      <c r="A10" s="47" t="s">
        <v>130</v>
      </c>
      <c r="B10" s="46">
        <v>38</v>
      </c>
      <c r="C10" s="46">
        <v>0</v>
      </c>
      <c r="D10" s="62">
        <v>0</v>
      </c>
      <c r="E10" s="62">
        <v>0</v>
      </c>
      <c r="F10" s="62">
        <v>0</v>
      </c>
      <c r="G10" s="62">
        <v>0</v>
      </c>
      <c r="H10" s="62">
        <v>0</v>
      </c>
      <c r="I10" s="62">
        <v>0</v>
      </c>
      <c r="J10" s="62">
        <v>0</v>
      </c>
      <c r="K10" s="62">
        <v>0</v>
      </c>
    </row>
    <row r="11" spans="1:11" x14ac:dyDescent="0.2">
      <c r="A11" s="47" t="s">
        <v>24</v>
      </c>
      <c r="B11" s="46">
        <v>39</v>
      </c>
      <c r="C11" s="46">
        <v>0</v>
      </c>
      <c r="D11" s="62">
        <v>0</v>
      </c>
      <c r="E11" s="62">
        <v>0</v>
      </c>
      <c r="F11" s="62">
        <v>0</v>
      </c>
      <c r="G11" s="62">
        <v>0</v>
      </c>
      <c r="H11" s="62">
        <v>0</v>
      </c>
      <c r="I11" s="62">
        <v>0</v>
      </c>
      <c r="J11" s="62">
        <v>0</v>
      </c>
      <c r="K11" s="62">
        <v>0</v>
      </c>
    </row>
    <row r="12" spans="1:11" ht="25.5" x14ac:dyDescent="0.2">
      <c r="A12" s="47" t="s">
        <v>190</v>
      </c>
      <c r="B12" s="46">
        <v>40</v>
      </c>
      <c r="C12" s="46">
        <v>0</v>
      </c>
      <c r="D12" s="62">
        <v>0</v>
      </c>
      <c r="E12" s="62">
        <v>0</v>
      </c>
      <c r="F12" s="62">
        <v>0</v>
      </c>
      <c r="G12" s="62">
        <v>0</v>
      </c>
      <c r="H12" s="62">
        <v>0</v>
      </c>
      <c r="I12" s="62">
        <v>0</v>
      </c>
      <c r="J12" s="62">
        <v>0</v>
      </c>
      <c r="K12" s="62">
        <v>0</v>
      </c>
    </row>
    <row r="13" spans="1:11" x14ac:dyDescent="0.2">
      <c r="A13" s="47" t="s">
        <v>24</v>
      </c>
      <c r="B13" s="46">
        <v>41</v>
      </c>
      <c r="C13" s="46">
        <v>0</v>
      </c>
      <c r="D13" s="62">
        <v>0</v>
      </c>
      <c r="E13" s="62">
        <v>0</v>
      </c>
      <c r="F13" s="62">
        <v>0</v>
      </c>
      <c r="G13" s="62">
        <v>0</v>
      </c>
      <c r="H13" s="62">
        <v>0</v>
      </c>
      <c r="I13" s="62">
        <v>0</v>
      </c>
      <c r="J13" s="62">
        <v>0</v>
      </c>
      <c r="K13" s="62">
        <v>0</v>
      </c>
    </row>
    <row r="14" spans="1:11" x14ac:dyDescent="0.2">
      <c r="A14" s="47" t="s">
        <v>146</v>
      </c>
      <c r="B14" s="46">
        <v>42</v>
      </c>
      <c r="C14" s="46">
        <v>0</v>
      </c>
      <c r="D14" s="62">
        <v>0</v>
      </c>
      <c r="E14" s="62">
        <v>0</v>
      </c>
      <c r="F14" s="62">
        <v>0</v>
      </c>
      <c r="G14" s="62">
        <v>0</v>
      </c>
      <c r="H14" s="62">
        <v>0</v>
      </c>
      <c r="I14" s="62">
        <v>0</v>
      </c>
      <c r="J14" s="62">
        <v>0</v>
      </c>
      <c r="K14" s="62">
        <v>0</v>
      </c>
    </row>
    <row r="16" spans="1:11" x14ac:dyDescent="0.2">
      <c r="A16" s="134" t="s">
        <v>201</v>
      </c>
      <c r="B16" s="134"/>
      <c r="C16" s="134"/>
      <c r="D16" s="134"/>
      <c r="E16" s="134"/>
    </row>
    <row r="17" spans="1:11" ht="38.25" customHeight="1" x14ac:dyDescent="0.2">
      <c r="A17" s="138" t="s">
        <v>213</v>
      </c>
      <c r="B17" s="138"/>
      <c r="C17" s="138"/>
      <c r="D17" s="138"/>
      <c r="E17" s="138"/>
      <c r="F17" s="51"/>
      <c r="G17" s="51"/>
      <c r="H17" s="51"/>
      <c r="I17" s="51"/>
      <c r="J17" s="51"/>
      <c r="K17" s="51"/>
    </row>
    <row r="18" spans="1:11" ht="34.5" customHeight="1" x14ac:dyDescent="0.2">
      <c r="A18" s="132" t="s">
        <v>131</v>
      </c>
      <c r="B18" s="132" t="s">
        <v>219</v>
      </c>
      <c r="C18" s="132" t="s">
        <v>235</v>
      </c>
      <c r="D18" s="132"/>
      <c r="E18" s="132" t="s">
        <v>236</v>
      </c>
    </row>
    <row r="19" spans="1:11" ht="47.25" customHeight="1" x14ac:dyDescent="0.2">
      <c r="A19" s="132"/>
      <c r="B19" s="132"/>
      <c r="C19" s="46" t="s">
        <v>10</v>
      </c>
      <c r="D19" s="46" t="s">
        <v>237</v>
      </c>
      <c r="E19" s="132"/>
    </row>
    <row r="20" spans="1:11" x14ac:dyDescent="0.2">
      <c r="A20" s="46">
        <v>1</v>
      </c>
      <c r="B20" s="46">
        <v>2</v>
      </c>
      <c r="C20" s="46">
        <v>3</v>
      </c>
      <c r="D20" s="46">
        <v>4</v>
      </c>
      <c r="E20" s="46">
        <v>5</v>
      </c>
    </row>
    <row r="21" spans="1:11" ht="38.25" x14ac:dyDescent="0.2">
      <c r="A21" s="47" t="s">
        <v>238</v>
      </c>
      <c r="B21" s="46">
        <v>43</v>
      </c>
      <c r="C21" s="63">
        <v>26</v>
      </c>
      <c r="D21" s="63">
        <v>3</v>
      </c>
      <c r="E21" s="63">
        <v>3</v>
      </c>
    </row>
    <row r="22" spans="1:11" x14ac:dyDescent="0.2">
      <c r="A22" s="47" t="s">
        <v>13</v>
      </c>
      <c r="B22" s="46"/>
      <c r="C22" s="63">
        <v>0</v>
      </c>
      <c r="D22" s="63">
        <v>0</v>
      </c>
      <c r="E22" s="63">
        <v>0</v>
      </c>
    </row>
    <row r="23" spans="1:11" x14ac:dyDescent="0.2">
      <c r="A23" s="47" t="s">
        <v>132</v>
      </c>
      <c r="B23" s="46">
        <v>44</v>
      </c>
      <c r="C23" s="63">
        <v>8</v>
      </c>
      <c r="D23" s="63">
        <v>1</v>
      </c>
      <c r="E23" s="63">
        <v>1</v>
      </c>
    </row>
    <row r="24" spans="1:11" x14ac:dyDescent="0.2">
      <c r="A24" s="47" t="s">
        <v>133</v>
      </c>
      <c r="B24" s="46">
        <v>45</v>
      </c>
      <c r="C24" s="63">
        <v>18</v>
      </c>
      <c r="D24" s="63">
        <v>2</v>
      </c>
      <c r="E24" s="63">
        <v>2</v>
      </c>
    </row>
  </sheetData>
  <sheetProtection algorithmName="SHA-512" hashValue="uCWdtkt/EjIFgfvfegH7lRQ/2ulCxq+WdJxAL1B3XD1odDm4/NUebVoE9PoIgLDR+xDWNg/RZZ5o7JBa9SqGLw==" saltValue="fRFyruZXE5hZZnStvC+Bvw==" spinCount="100000" sheet="1" objects="1" scenarios="1"/>
  <mergeCells count="12">
    <mergeCell ref="A16:E16"/>
    <mergeCell ref="A17:E17"/>
    <mergeCell ref="A18:A19"/>
    <mergeCell ref="B18:B19"/>
    <mergeCell ref="C18:D18"/>
    <mergeCell ref="E18:E19"/>
    <mergeCell ref="A1:K1"/>
    <mergeCell ref="C3:C5"/>
    <mergeCell ref="A3:A5"/>
    <mergeCell ref="B3:B5"/>
    <mergeCell ref="D3:K3"/>
    <mergeCell ref="D4:K4"/>
  </mergeCells>
  <conditionalFormatting sqref="D21">
    <cfRule type="cellIs" dxfId="113" priority="27" stopIfTrue="1" operator="greaterThan">
      <formula>$C$21</formula>
    </cfRule>
  </conditionalFormatting>
  <conditionalFormatting sqref="D23">
    <cfRule type="cellIs" dxfId="112" priority="26" stopIfTrue="1" operator="greaterThan">
      <formula>$C$23</formula>
    </cfRule>
  </conditionalFormatting>
  <conditionalFormatting sqref="D24">
    <cfRule type="cellIs" dxfId="111" priority="25" stopIfTrue="1" operator="greaterThan">
      <formula>$C$24</formula>
    </cfRule>
  </conditionalFormatting>
  <conditionalFormatting sqref="D8">
    <cfRule type="cellIs" dxfId="110" priority="24" stopIfTrue="1" operator="greaterThan">
      <formula>$D$7</formula>
    </cfRule>
  </conditionalFormatting>
  <conditionalFormatting sqref="E8">
    <cfRule type="cellIs" dxfId="109" priority="23" stopIfTrue="1" operator="greaterThan">
      <formula>$E$7</formula>
    </cfRule>
  </conditionalFormatting>
  <conditionalFormatting sqref="F8">
    <cfRule type="cellIs" dxfId="108" priority="22" stopIfTrue="1" operator="greaterThan">
      <formula>$F$7</formula>
    </cfRule>
  </conditionalFormatting>
  <conditionalFormatting sqref="G8">
    <cfRule type="cellIs" dxfId="107" priority="21" stopIfTrue="1" operator="greaterThan">
      <formula>$G$7</formula>
    </cfRule>
  </conditionalFormatting>
  <conditionalFormatting sqref="H8">
    <cfRule type="cellIs" dxfId="106" priority="20" stopIfTrue="1" operator="greaterThan">
      <formula>$H$7</formula>
    </cfRule>
  </conditionalFormatting>
  <conditionalFormatting sqref="I8">
    <cfRule type="cellIs" dxfId="105" priority="19" stopIfTrue="1" operator="greaterThan">
      <formula>$I$7</formula>
    </cfRule>
  </conditionalFormatting>
  <conditionalFormatting sqref="J8">
    <cfRule type="cellIs" dxfId="104" priority="18" stopIfTrue="1" operator="greaterThan">
      <formula>$J$7</formula>
    </cfRule>
  </conditionalFormatting>
  <conditionalFormatting sqref="K8">
    <cfRule type="cellIs" dxfId="103" priority="17" stopIfTrue="1" operator="greaterThan">
      <formula>$K$7</formula>
    </cfRule>
  </conditionalFormatting>
  <conditionalFormatting sqref="D11">
    <cfRule type="cellIs" dxfId="102" priority="16" stopIfTrue="1" operator="greaterThan">
      <formula>$D$10</formula>
    </cfRule>
  </conditionalFormatting>
  <conditionalFormatting sqref="E11">
    <cfRule type="cellIs" dxfId="101" priority="15" stopIfTrue="1" operator="greaterThan">
      <formula>$E$10</formula>
    </cfRule>
  </conditionalFormatting>
  <conditionalFormatting sqref="F11">
    <cfRule type="cellIs" dxfId="100" priority="14" stopIfTrue="1" operator="greaterThan">
      <formula>$F$10</formula>
    </cfRule>
  </conditionalFormatting>
  <conditionalFormatting sqref="G11">
    <cfRule type="cellIs" dxfId="99" priority="13" stopIfTrue="1" operator="greaterThan">
      <formula>$G$10</formula>
    </cfRule>
  </conditionalFormatting>
  <conditionalFormatting sqref="H11">
    <cfRule type="cellIs" dxfId="98" priority="12" stopIfTrue="1" operator="greaterThan">
      <formula>$H$10</formula>
    </cfRule>
  </conditionalFormatting>
  <conditionalFormatting sqref="I11">
    <cfRule type="cellIs" dxfId="97" priority="11" stopIfTrue="1" operator="greaterThan">
      <formula>$I$10</formula>
    </cfRule>
  </conditionalFormatting>
  <conditionalFormatting sqref="J11">
    <cfRule type="cellIs" dxfId="96" priority="10" stopIfTrue="1" operator="greaterThan">
      <formula>$J$10</formula>
    </cfRule>
  </conditionalFormatting>
  <conditionalFormatting sqref="K11">
    <cfRule type="cellIs" dxfId="95" priority="9" stopIfTrue="1" operator="greaterThan">
      <formula>$K$10</formula>
    </cfRule>
  </conditionalFormatting>
  <conditionalFormatting sqref="D13">
    <cfRule type="cellIs" dxfId="94" priority="8" stopIfTrue="1" operator="greaterThan">
      <formula>$D$12</formula>
    </cfRule>
  </conditionalFormatting>
  <conditionalFormatting sqref="E13">
    <cfRule type="cellIs" dxfId="93" priority="7" stopIfTrue="1" operator="greaterThan">
      <formula>$E$12</formula>
    </cfRule>
  </conditionalFormatting>
  <conditionalFormatting sqref="F13">
    <cfRule type="cellIs" dxfId="92" priority="6" stopIfTrue="1" operator="greaterThan">
      <formula>$F$12</formula>
    </cfRule>
  </conditionalFormatting>
  <conditionalFormatting sqref="G13">
    <cfRule type="cellIs" dxfId="91" priority="5" stopIfTrue="1" operator="greaterThan">
      <formula>$G$12</formula>
    </cfRule>
  </conditionalFormatting>
  <conditionalFormatting sqref="H13">
    <cfRule type="cellIs" dxfId="90" priority="4" stopIfTrue="1" operator="greaterThan">
      <formula>$H$12</formula>
    </cfRule>
  </conditionalFormatting>
  <conditionalFormatting sqref="I13">
    <cfRule type="cellIs" dxfId="89" priority="3" stopIfTrue="1" operator="greaterThan">
      <formula>$I$12</formula>
    </cfRule>
  </conditionalFormatting>
  <conditionalFormatting sqref="J13">
    <cfRule type="cellIs" dxfId="88" priority="2" stopIfTrue="1" operator="greaterThan">
      <formula>$J$12</formula>
    </cfRule>
  </conditionalFormatting>
  <conditionalFormatting sqref="K13">
    <cfRule type="cellIs" dxfId="87" priority="1" stopIfTrue="1" operator="greaterThan">
      <formula>$K$12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5"/>
  <dimension ref="A1:I26"/>
  <sheetViews>
    <sheetView zoomScale="70" zoomScaleNormal="70" workbookViewId="0">
      <pane ySplit="4" topLeftCell="A5" activePane="bottomLeft" state="frozen"/>
      <selection pane="bottomLeft" activeCell="G36" sqref="G36"/>
    </sheetView>
  </sheetViews>
  <sheetFormatPr defaultRowHeight="12.75" x14ac:dyDescent="0.2"/>
  <cols>
    <col min="1" max="1" width="27.28515625" customWidth="1"/>
    <col min="2" max="2" width="9.140625" style="50"/>
    <col min="3" max="3" width="12.42578125" customWidth="1"/>
    <col min="4" max="4" width="14" customWidth="1"/>
    <col min="5" max="5" width="14.140625" customWidth="1"/>
    <col min="6" max="6" width="24.7109375" customWidth="1"/>
    <col min="7" max="8" width="15" customWidth="1"/>
    <col min="9" max="9" width="17.42578125" customWidth="1"/>
  </cols>
  <sheetData>
    <row r="1" spans="1:9" x14ac:dyDescent="0.2">
      <c r="A1" s="134" t="s">
        <v>147</v>
      </c>
      <c r="B1" s="134"/>
      <c r="C1" s="134"/>
      <c r="D1" s="134"/>
      <c r="E1" s="134"/>
      <c r="F1" s="134"/>
      <c r="G1" s="134"/>
      <c r="H1" s="134"/>
      <c r="I1" s="134"/>
    </row>
    <row r="3" spans="1:9" x14ac:dyDescent="0.2">
      <c r="A3" s="132" t="s">
        <v>11</v>
      </c>
      <c r="B3" s="132" t="s">
        <v>219</v>
      </c>
      <c r="C3" s="132" t="s">
        <v>239</v>
      </c>
      <c r="D3" s="132" t="s">
        <v>95</v>
      </c>
      <c r="E3" s="132"/>
      <c r="F3" s="132"/>
      <c r="G3" s="132"/>
      <c r="H3" s="132" t="s">
        <v>59</v>
      </c>
      <c r="I3" s="132" t="s">
        <v>96</v>
      </c>
    </row>
    <row r="4" spans="1:9" ht="63" customHeight="1" x14ac:dyDescent="0.2">
      <c r="A4" s="132"/>
      <c r="B4" s="132"/>
      <c r="C4" s="132"/>
      <c r="D4" s="46" t="s">
        <v>39</v>
      </c>
      <c r="E4" s="46" t="s">
        <v>61</v>
      </c>
      <c r="F4" s="46" t="s">
        <v>240</v>
      </c>
      <c r="G4" s="46" t="s">
        <v>61</v>
      </c>
      <c r="H4" s="132"/>
      <c r="I4" s="132"/>
    </row>
    <row r="5" spans="1:9" x14ac:dyDescent="0.2">
      <c r="A5" s="46">
        <v>1</v>
      </c>
      <c r="B5" s="46">
        <v>2</v>
      </c>
      <c r="C5" s="46">
        <v>3</v>
      </c>
      <c r="D5" s="46">
        <v>4</v>
      </c>
      <c r="E5" s="46">
        <v>5</v>
      </c>
      <c r="F5" s="46">
        <v>6</v>
      </c>
      <c r="G5" s="46">
        <v>7</v>
      </c>
      <c r="H5" s="46">
        <v>8</v>
      </c>
      <c r="I5" s="46">
        <v>9</v>
      </c>
    </row>
    <row r="6" spans="1:9" ht="38.25" x14ac:dyDescent="0.2">
      <c r="A6" s="47" t="s">
        <v>148</v>
      </c>
      <c r="B6" s="46">
        <v>46</v>
      </c>
      <c r="C6" s="46">
        <v>50</v>
      </c>
      <c r="D6" s="46">
        <v>32</v>
      </c>
      <c r="E6" s="46">
        <v>31</v>
      </c>
      <c r="F6" s="46">
        <v>18</v>
      </c>
      <c r="G6" s="46">
        <v>17</v>
      </c>
      <c r="H6" s="46">
        <v>44</v>
      </c>
      <c r="I6" s="46">
        <v>2</v>
      </c>
    </row>
    <row r="7" spans="1:9" x14ac:dyDescent="0.2">
      <c r="A7" s="47" t="s">
        <v>13</v>
      </c>
      <c r="B7" s="46"/>
      <c r="C7" s="46">
        <v>0</v>
      </c>
      <c r="D7" s="46">
        <v>0</v>
      </c>
      <c r="E7" s="46">
        <v>0</v>
      </c>
      <c r="F7" s="46">
        <v>0</v>
      </c>
      <c r="G7" s="46">
        <v>0</v>
      </c>
      <c r="H7" s="46">
        <v>0</v>
      </c>
      <c r="I7" s="46">
        <v>0</v>
      </c>
    </row>
    <row r="8" spans="1:9" x14ac:dyDescent="0.2">
      <c r="A8" s="47" t="s">
        <v>16</v>
      </c>
      <c r="B8" s="46">
        <v>47</v>
      </c>
      <c r="C8" s="57">
        <v>28</v>
      </c>
      <c r="D8" s="63">
        <v>15</v>
      </c>
      <c r="E8" s="63">
        <v>14</v>
      </c>
      <c r="F8" s="63">
        <v>13</v>
      </c>
      <c r="G8" s="63">
        <v>13</v>
      </c>
      <c r="H8" s="63">
        <v>27</v>
      </c>
      <c r="I8" s="63">
        <v>0</v>
      </c>
    </row>
    <row r="9" spans="1:9" x14ac:dyDescent="0.2">
      <c r="A9" s="47" t="s">
        <v>14</v>
      </c>
      <c r="B9" s="46">
        <v>48</v>
      </c>
      <c r="C9" s="57">
        <v>1</v>
      </c>
      <c r="D9" s="63">
        <v>1</v>
      </c>
      <c r="E9" s="63">
        <v>1</v>
      </c>
      <c r="F9" s="63">
        <v>0</v>
      </c>
      <c r="G9" s="63">
        <v>0</v>
      </c>
      <c r="H9" s="63">
        <v>0</v>
      </c>
      <c r="I9" s="63">
        <v>0</v>
      </c>
    </row>
    <row r="10" spans="1:9" x14ac:dyDescent="0.2">
      <c r="A10" s="47" t="s">
        <v>66</v>
      </c>
      <c r="B10" s="46">
        <v>49</v>
      </c>
      <c r="C10" s="57">
        <v>3</v>
      </c>
      <c r="D10" s="63">
        <v>2</v>
      </c>
      <c r="E10" s="63">
        <v>2</v>
      </c>
      <c r="F10" s="63">
        <v>1</v>
      </c>
      <c r="G10" s="63">
        <v>1</v>
      </c>
      <c r="H10" s="63">
        <v>1</v>
      </c>
      <c r="I10" s="63">
        <v>0</v>
      </c>
    </row>
    <row r="11" spans="1:9" ht="25.5" x14ac:dyDescent="0.2">
      <c r="A11" s="47" t="s">
        <v>71</v>
      </c>
      <c r="B11" s="46">
        <v>50</v>
      </c>
      <c r="C11" s="57">
        <v>4</v>
      </c>
      <c r="D11" s="63">
        <v>1</v>
      </c>
      <c r="E11" s="63">
        <v>1</v>
      </c>
      <c r="F11" s="63">
        <v>3</v>
      </c>
      <c r="G11" s="63">
        <v>3</v>
      </c>
      <c r="H11" s="63">
        <v>2</v>
      </c>
      <c r="I11" s="63">
        <v>0</v>
      </c>
    </row>
    <row r="12" spans="1:9" x14ac:dyDescent="0.2">
      <c r="A12" s="47" t="s">
        <v>25</v>
      </c>
      <c r="B12" s="46">
        <v>51</v>
      </c>
      <c r="C12" s="57">
        <v>3</v>
      </c>
      <c r="D12" s="63">
        <v>3</v>
      </c>
      <c r="E12" s="63">
        <v>3</v>
      </c>
      <c r="F12" s="63">
        <v>0</v>
      </c>
      <c r="G12" s="63">
        <v>0</v>
      </c>
      <c r="H12" s="63">
        <v>3</v>
      </c>
      <c r="I12" s="63">
        <v>1</v>
      </c>
    </row>
    <row r="13" spans="1:9" x14ac:dyDescent="0.2">
      <c r="A13" s="47" t="s">
        <v>26</v>
      </c>
      <c r="B13" s="46">
        <v>52</v>
      </c>
      <c r="C13" s="57">
        <v>0</v>
      </c>
      <c r="D13" s="63">
        <v>0</v>
      </c>
      <c r="E13" s="63">
        <v>0</v>
      </c>
      <c r="F13" s="63">
        <v>0</v>
      </c>
      <c r="G13" s="63">
        <v>0</v>
      </c>
      <c r="H13" s="63">
        <v>0</v>
      </c>
      <c r="I13" s="63">
        <v>0</v>
      </c>
    </row>
    <row r="14" spans="1:9" x14ac:dyDescent="0.2">
      <c r="A14" s="47" t="s">
        <v>27</v>
      </c>
      <c r="B14" s="46">
        <v>53</v>
      </c>
      <c r="C14" s="57">
        <v>5</v>
      </c>
      <c r="D14" s="63">
        <v>5</v>
      </c>
      <c r="E14" s="63">
        <v>5</v>
      </c>
      <c r="F14" s="63">
        <v>0</v>
      </c>
      <c r="G14" s="63">
        <v>0</v>
      </c>
      <c r="H14" s="63">
        <v>5</v>
      </c>
      <c r="I14" s="63">
        <v>0</v>
      </c>
    </row>
    <row r="15" spans="1:9" x14ac:dyDescent="0.2">
      <c r="A15" s="47" t="s">
        <v>15</v>
      </c>
      <c r="B15" s="46">
        <v>54</v>
      </c>
      <c r="C15" s="57">
        <v>1</v>
      </c>
      <c r="D15" s="63">
        <v>1</v>
      </c>
      <c r="E15" s="63">
        <v>1</v>
      </c>
      <c r="F15" s="63">
        <v>0</v>
      </c>
      <c r="G15" s="63">
        <v>0</v>
      </c>
      <c r="H15" s="63">
        <v>1</v>
      </c>
      <c r="I15" s="63">
        <v>0</v>
      </c>
    </row>
    <row r="16" spans="1:9" x14ac:dyDescent="0.2">
      <c r="A16" s="47" t="s">
        <v>28</v>
      </c>
      <c r="B16" s="46">
        <v>55</v>
      </c>
      <c r="C16" s="57">
        <v>0</v>
      </c>
      <c r="D16" s="63">
        <v>0</v>
      </c>
      <c r="E16" s="63">
        <v>0</v>
      </c>
      <c r="F16" s="63">
        <v>0</v>
      </c>
      <c r="G16" s="63">
        <v>0</v>
      </c>
      <c r="H16" s="63">
        <v>0</v>
      </c>
      <c r="I16" s="63">
        <v>0</v>
      </c>
    </row>
    <row r="17" spans="1:9" x14ac:dyDescent="0.2">
      <c r="A17" s="47" t="s">
        <v>106</v>
      </c>
      <c r="B17" s="46">
        <v>56</v>
      </c>
      <c r="C17" s="57">
        <v>0</v>
      </c>
      <c r="D17" s="63">
        <v>0</v>
      </c>
      <c r="E17" s="63">
        <v>0</v>
      </c>
      <c r="F17" s="63">
        <v>0</v>
      </c>
      <c r="G17" s="63">
        <v>0</v>
      </c>
      <c r="H17" s="63">
        <v>0</v>
      </c>
      <c r="I17" s="63">
        <v>0</v>
      </c>
    </row>
    <row r="18" spans="1:9" ht="25.5" x14ac:dyDescent="0.2">
      <c r="A18" s="47" t="s">
        <v>72</v>
      </c>
      <c r="B18" s="46">
        <v>57</v>
      </c>
      <c r="C18" s="57">
        <v>5</v>
      </c>
      <c r="D18" s="63">
        <v>4</v>
      </c>
      <c r="E18" s="63">
        <v>4</v>
      </c>
      <c r="F18" s="63">
        <v>1</v>
      </c>
      <c r="G18" s="63">
        <v>0</v>
      </c>
      <c r="H18" s="63">
        <v>5</v>
      </c>
      <c r="I18" s="63">
        <v>1</v>
      </c>
    </row>
    <row r="19" spans="1:9" ht="25.5" x14ac:dyDescent="0.2">
      <c r="A19" s="47" t="s">
        <v>57</v>
      </c>
      <c r="B19" s="46">
        <v>58</v>
      </c>
      <c r="C19" s="57">
        <v>0</v>
      </c>
      <c r="D19" s="63">
        <v>0</v>
      </c>
      <c r="E19" s="63">
        <v>0</v>
      </c>
      <c r="F19" s="63">
        <v>0</v>
      </c>
      <c r="G19" s="63">
        <v>0</v>
      </c>
      <c r="H19" s="63">
        <v>0</v>
      </c>
      <c r="I19" s="63">
        <v>0</v>
      </c>
    </row>
    <row r="20" spans="1:9" ht="25.5" x14ac:dyDescent="0.2">
      <c r="A20" s="47" t="s">
        <v>215</v>
      </c>
      <c r="B20" s="46"/>
      <c r="C20" s="46">
        <v>0</v>
      </c>
      <c r="D20" s="46">
        <v>0</v>
      </c>
      <c r="E20" s="46">
        <v>0</v>
      </c>
      <c r="F20" s="46">
        <v>0</v>
      </c>
      <c r="G20" s="46">
        <v>0</v>
      </c>
      <c r="H20" s="46">
        <v>0</v>
      </c>
      <c r="I20" s="46">
        <v>0</v>
      </c>
    </row>
    <row r="21" spans="1:9" x14ac:dyDescent="0.2">
      <c r="A21" s="47" t="s">
        <v>149</v>
      </c>
      <c r="B21" s="46">
        <v>59</v>
      </c>
      <c r="C21" s="57">
        <v>0</v>
      </c>
      <c r="D21" s="63">
        <v>0</v>
      </c>
      <c r="E21" s="63">
        <v>0</v>
      </c>
      <c r="F21" s="63">
        <v>0</v>
      </c>
      <c r="G21" s="63">
        <v>0</v>
      </c>
      <c r="H21" s="63">
        <v>0</v>
      </c>
      <c r="I21" s="63">
        <v>0</v>
      </c>
    </row>
    <row r="22" spans="1:9" x14ac:dyDescent="0.2">
      <c r="A22" s="47" t="s">
        <v>150</v>
      </c>
      <c r="B22" s="46">
        <v>60</v>
      </c>
      <c r="C22" s="57">
        <v>16</v>
      </c>
      <c r="D22" s="63">
        <v>1</v>
      </c>
      <c r="E22" s="63">
        <v>0</v>
      </c>
      <c r="F22" s="63">
        <v>15</v>
      </c>
      <c r="G22" s="63">
        <v>11</v>
      </c>
      <c r="H22" s="63">
        <v>15</v>
      </c>
      <c r="I22" s="63">
        <v>0</v>
      </c>
    </row>
    <row r="23" spans="1:9" ht="25.5" x14ac:dyDescent="0.2">
      <c r="A23" s="47" t="s">
        <v>151</v>
      </c>
      <c r="B23" s="46">
        <v>61</v>
      </c>
      <c r="C23" s="57">
        <v>1</v>
      </c>
      <c r="D23" s="63">
        <v>0</v>
      </c>
      <c r="E23" s="46" t="s">
        <v>230</v>
      </c>
      <c r="F23" s="63">
        <v>1</v>
      </c>
      <c r="G23" s="46" t="s">
        <v>230</v>
      </c>
      <c r="H23" s="63">
        <v>1</v>
      </c>
      <c r="I23" s="46" t="s">
        <v>230</v>
      </c>
    </row>
    <row r="24" spans="1:9" ht="38.25" x14ac:dyDescent="0.2">
      <c r="A24" s="47" t="s">
        <v>241</v>
      </c>
      <c r="B24" s="46"/>
      <c r="C24" s="57">
        <v>0</v>
      </c>
      <c r="D24" s="57">
        <v>0</v>
      </c>
      <c r="E24" s="57">
        <v>0</v>
      </c>
      <c r="F24" s="57">
        <v>0</v>
      </c>
      <c r="G24" s="57">
        <v>0</v>
      </c>
      <c r="H24" s="57">
        <v>0</v>
      </c>
      <c r="I24" s="57">
        <v>0</v>
      </c>
    </row>
    <row r="25" spans="1:9" ht="51" x14ac:dyDescent="0.2">
      <c r="A25" s="47" t="s">
        <v>242</v>
      </c>
      <c r="B25" s="46">
        <v>62</v>
      </c>
      <c r="C25" s="63">
        <v>0</v>
      </c>
      <c r="D25" s="46" t="s">
        <v>230</v>
      </c>
      <c r="E25" s="46" t="s">
        <v>230</v>
      </c>
      <c r="F25" s="46" t="s">
        <v>230</v>
      </c>
      <c r="G25" s="46" t="s">
        <v>230</v>
      </c>
      <c r="H25" s="63">
        <v>0</v>
      </c>
      <c r="I25" s="63">
        <v>0</v>
      </c>
    </row>
    <row r="26" spans="1:9" ht="89.25" x14ac:dyDescent="0.2">
      <c r="A26" s="47" t="s">
        <v>243</v>
      </c>
      <c r="B26" s="46">
        <v>63</v>
      </c>
      <c r="C26" s="63">
        <v>33</v>
      </c>
      <c r="D26" s="63">
        <v>5</v>
      </c>
      <c r="E26" s="63">
        <v>5</v>
      </c>
      <c r="F26" s="63">
        <v>4</v>
      </c>
      <c r="G26" s="63">
        <v>3</v>
      </c>
      <c r="H26" s="63">
        <v>32</v>
      </c>
      <c r="I26" s="46" t="s">
        <v>230</v>
      </c>
    </row>
  </sheetData>
  <sheetProtection algorithmName="SHA-512" hashValue="dtcHOX0Ti0CZy/mQVxR+SMEueHXu7iwRJK0dQLc6KHYLTyEsXtkFpujt5AG9FZ1Q7bBgv6Gvcoc+ifLr/+nnrQ==" saltValue="jFaQ7evGifC3yb4mqysl7g==" spinCount="100000" sheet="1" objects="1" scenarios="1"/>
  <mergeCells count="7">
    <mergeCell ref="A1:I1"/>
    <mergeCell ref="A3:A4"/>
    <mergeCell ref="B3:B4"/>
    <mergeCell ref="C3:C4"/>
    <mergeCell ref="D3:G3"/>
    <mergeCell ref="H3:H4"/>
    <mergeCell ref="I3:I4"/>
  </mergeCells>
  <conditionalFormatting sqref="C25">
    <cfRule type="cellIs" dxfId="86" priority="100" stopIfTrue="1" operator="greaterThan">
      <formula>$C$13</formula>
    </cfRule>
  </conditionalFormatting>
  <conditionalFormatting sqref="H25">
    <cfRule type="cellIs" dxfId="85" priority="76" stopIfTrue="1" operator="greaterThan">
      <formula>$C$25</formula>
    </cfRule>
    <cfRule type="cellIs" dxfId="84" priority="99" stopIfTrue="1" operator="greaterThan">
      <formula>$H$13</formula>
    </cfRule>
  </conditionalFormatting>
  <conditionalFormatting sqref="I25">
    <cfRule type="cellIs" dxfId="83" priority="98" stopIfTrue="1" operator="greaterThan">
      <formula>$I$13</formula>
    </cfRule>
  </conditionalFormatting>
  <conditionalFormatting sqref="C26">
    <cfRule type="cellIs" dxfId="82" priority="97" stopIfTrue="1" operator="greaterThan">
      <formula>$C$6</formula>
    </cfRule>
  </conditionalFormatting>
  <conditionalFormatting sqref="D26">
    <cfRule type="cellIs" dxfId="81" priority="96" stopIfTrue="1" operator="greaterThan">
      <formula>$D$6</formula>
    </cfRule>
  </conditionalFormatting>
  <conditionalFormatting sqref="E26">
    <cfRule type="cellIs" dxfId="80" priority="58" stopIfTrue="1" operator="greaterThan">
      <formula>$D$26</formula>
    </cfRule>
    <cfRule type="cellIs" dxfId="79" priority="95" stopIfTrue="1" operator="greaterThan">
      <formula>$E$6</formula>
    </cfRule>
  </conditionalFormatting>
  <conditionalFormatting sqref="F26">
    <cfRule type="cellIs" dxfId="78" priority="94" stopIfTrue="1" operator="greaterThan">
      <formula>$F$6</formula>
    </cfRule>
  </conditionalFormatting>
  <conditionalFormatting sqref="G26">
    <cfRule type="cellIs" dxfId="77" priority="31" stopIfTrue="1" operator="greaterThan">
      <formula>$F$26</formula>
    </cfRule>
    <cfRule type="cellIs" dxfId="76" priority="93" stopIfTrue="1" operator="greaterThan">
      <formula>$G$6</formula>
    </cfRule>
  </conditionalFormatting>
  <conditionalFormatting sqref="H26">
    <cfRule type="cellIs" dxfId="75" priority="75" stopIfTrue="1" operator="greaterThan">
      <formula>$C$26</formula>
    </cfRule>
    <cfRule type="cellIs" dxfId="74" priority="92" stopIfTrue="1" operator="greaterThan">
      <formula>$H$6</formula>
    </cfRule>
  </conditionalFormatting>
  <conditionalFormatting sqref="H8">
    <cfRule type="cellIs" dxfId="73" priority="91" stopIfTrue="1" operator="greaterThan">
      <formula>$C$8</formula>
    </cfRule>
  </conditionalFormatting>
  <conditionalFormatting sqref="H9">
    <cfRule type="cellIs" dxfId="72" priority="90" stopIfTrue="1" operator="greaterThan">
      <formula>$C$9</formula>
    </cfRule>
  </conditionalFormatting>
  <conditionalFormatting sqref="H10">
    <cfRule type="cellIs" dxfId="71" priority="89" stopIfTrue="1" operator="greaterThan">
      <formula>$C$10</formula>
    </cfRule>
  </conditionalFormatting>
  <conditionalFormatting sqref="H11">
    <cfRule type="cellIs" dxfId="70" priority="88" stopIfTrue="1" operator="greaterThan">
      <formula>$C$11</formula>
    </cfRule>
  </conditionalFormatting>
  <conditionalFormatting sqref="H12">
    <cfRule type="cellIs" dxfId="69" priority="87" stopIfTrue="1" operator="greaterThan">
      <formula>$C$12</formula>
    </cfRule>
  </conditionalFormatting>
  <conditionalFormatting sqref="H14">
    <cfRule type="cellIs" dxfId="68" priority="85" stopIfTrue="1" operator="greaterThan">
      <formula>$C$14</formula>
    </cfRule>
  </conditionalFormatting>
  <conditionalFormatting sqref="H15">
    <cfRule type="cellIs" dxfId="67" priority="84" stopIfTrue="1" operator="greaterThan">
      <formula>$C$15</formula>
    </cfRule>
  </conditionalFormatting>
  <conditionalFormatting sqref="H16">
    <cfRule type="cellIs" dxfId="66" priority="83" stopIfTrue="1" operator="greaterThan">
      <formula>$C$16</formula>
    </cfRule>
  </conditionalFormatting>
  <conditionalFormatting sqref="H17">
    <cfRule type="cellIs" dxfId="65" priority="82" stopIfTrue="1" operator="greaterThan">
      <formula>$C$17</formula>
    </cfRule>
  </conditionalFormatting>
  <conditionalFormatting sqref="H18">
    <cfRule type="cellIs" dxfId="64" priority="81" stopIfTrue="1" operator="greaterThan">
      <formula>$C$18</formula>
    </cfRule>
  </conditionalFormatting>
  <conditionalFormatting sqref="H19">
    <cfRule type="cellIs" dxfId="63" priority="80" stopIfTrue="1" operator="greaterThan">
      <formula>$C$19</formula>
    </cfRule>
  </conditionalFormatting>
  <conditionalFormatting sqref="H21">
    <cfRule type="cellIs" dxfId="62" priority="79" stopIfTrue="1" operator="greaterThan">
      <formula>$C$21</formula>
    </cfRule>
  </conditionalFormatting>
  <conditionalFormatting sqref="H22">
    <cfRule type="cellIs" dxfId="61" priority="78" stopIfTrue="1" operator="greaterThan">
      <formula>$C$22</formula>
    </cfRule>
  </conditionalFormatting>
  <conditionalFormatting sqref="H24">
    <cfRule type="cellIs" dxfId="60" priority="77" stopIfTrue="1" operator="greaterThan">
      <formula>$C$24</formula>
    </cfRule>
  </conditionalFormatting>
  <conditionalFormatting sqref="E8">
    <cfRule type="cellIs" dxfId="59" priority="17" stopIfTrue="1" operator="greaterThan">
      <formula>$D$8</formula>
    </cfRule>
    <cfRule type="cellIs" dxfId="58" priority="73" stopIfTrue="1" operator="greaterThan">
      <formula>$D$8</formula>
    </cfRule>
    <cfRule type="cellIs" dxfId="57" priority="74" stopIfTrue="1" operator="greaterThan">
      <formula>$D$8</formula>
    </cfRule>
  </conditionalFormatting>
  <conditionalFormatting sqref="E21">
    <cfRule type="cellIs" dxfId="56" priority="61" stopIfTrue="1" operator="greaterThan">
      <formula>$D$21</formula>
    </cfRule>
  </conditionalFormatting>
  <conditionalFormatting sqref="E22">
    <cfRule type="cellIs" dxfId="55" priority="60" stopIfTrue="1" operator="greaterThan">
      <formula>$D$22</formula>
    </cfRule>
  </conditionalFormatting>
  <conditionalFormatting sqref="E24">
    <cfRule type="cellIs" dxfId="54" priority="59" stopIfTrue="1" operator="greaterThan">
      <formula>$D$24</formula>
    </cfRule>
  </conditionalFormatting>
  <conditionalFormatting sqref="E10">
    <cfRule type="cellIs" dxfId="53" priority="12" stopIfTrue="1" operator="greaterThan">
      <formula>$D$10</formula>
    </cfRule>
    <cfRule type="cellIs" dxfId="52" priority="56" stopIfTrue="1" operator="greaterThan">
      <formula>$D$10</formula>
    </cfRule>
  </conditionalFormatting>
  <conditionalFormatting sqref="E11">
    <cfRule type="cellIs" dxfId="51" priority="11" stopIfTrue="1" operator="greaterThan">
      <formula>$D$11</formula>
    </cfRule>
    <cfRule type="cellIs" dxfId="50" priority="55" stopIfTrue="1" operator="greaterThan">
      <formula>$D$11</formula>
    </cfRule>
  </conditionalFormatting>
  <conditionalFormatting sqref="E12">
    <cfRule type="cellIs" dxfId="49" priority="10" stopIfTrue="1" operator="greaterThan">
      <formula>$D$12</formula>
    </cfRule>
    <cfRule type="cellIs" dxfId="48" priority="54" stopIfTrue="1" operator="greaterThan">
      <formula>$D$12</formula>
    </cfRule>
  </conditionalFormatting>
  <conditionalFormatting sqref="E14">
    <cfRule type="cellIs" dxfId="47" priority="8" stopIfTrue="1" operator="greaterThan">
      <formula>$D$14</formula>
    </cfRule>
    <cfRule type="cellIs" dxfId="46" priority="52" stopIfTrue="1" operator="greaterThan">
      <formula>$D$14</formula>
    </cfRule>
  </conditionalFormatting>
  <conditionalFormatting sqref="E15">
    <cfRule type="cellIs" dxfId="45" priority="7" stopIfTrue="1" operator="greaterThan">
      <formula>$D$15</formula>
    </cfRule>
    <cfRule type="cellIs" dxfId="44" priority="51" stopIfTrue="1" operator="greaterThan">
      <formula>$D$15</formula>
    </cfRule>
  </conditionalFormatting>
  <conditionalFormatting sqref="E16">
    <cfRule type="cellIs" dxfId="43" priority="6" stopIfTrue="1" operator="greaterThan">
      <formula>$D$16</formula>
    </cfRule>
    <cfRule type="cellIs" dxfId="42" priority="50" stopIfTrue="1" operator="greaterThan">
      <formula>$D$16</formula>
    </cfRule>
  </conditionalFormatting>
  <conditionalFormatting sqref="E17">
    <cfRule type="cellIs" dxfId="41" priority="5" stopIfTrue="1" operator="greaterThan">
      <formula>$D$17</formula>
    </cfRule>
    <cfRule type="cellIs" dxfId="40" priority="49" stopIfTrue="1" operator="greaterThan">
      <formula>$D$17</formula>
    </cfRule>
  </conditionalFormatting>
  <conditionalFormatting sqref="E18">
    <cfRule type="cellIs" dxfId="39" priority="4" stopIfTrue="1" operator="greaterThan">
      <formula>$D$18</formula>
    </cfRule>
    <cfRule type="cellIs" dxfId="38" priority="48" stopIfTrue="1" operator="greaterThan">
      <formula>$D$18</formula>
    </cfRule>
  </conditionalFormatting>
  <conditionalFormatting sqref="E19">
    <cfRule type="cellIs" dxfId="37" priority="3" stopIfTrue="1" operator="greaterThan">
      <formula>$D$19</formula>
    </cfRule>
    <cfRule type="cellIs" dxfId="36" priority="47" stopIfTrue="1" operator="greaterThan">
      <formula>$D$19</formula>
    </cfRule>
  </conditionalFormatting>
  <conditionalFormatting sqref="G21">
    <cfRule type="cellIs" dxfId="35" priority="34" stopIfTrue="1" operator="greaterThan">
      <formula>$F$21</formula>
    </cfRule>
  </conditionalFormatting>
  <conditionalFormatting sqref="G22">
    <cfRule type="cellIs" dxfId="34" priority="33" stopIfTrue="1" operator="greaterThan">
      <formula>$F$22</formula>
    </cfRule>
  </conditionalFormatting>
  <conditionalFormatting sqref="G24">
    <cfRule type="cellIs" dxfId="33" priority="32" stopIfTrue="1" operator="greaterThan">
      <formula>$F$24</formula>
    </cfRule>
  </conditionalFormatting>
  <conditionalFormatting sqref="G9">
    <cfRule type="cellIs" dxfId="32" priority="29" stopIfTrue="1" operator="greaterThan">
      <formula>$F$9</formula>
    </cfRule>
  </conditionalFormatting>
  <conditionalFormatting sqref="G10">
    <cfRule type="cellIs" dxfId="31" priority="28" stopIfTrue="1" operator="greaterThan">
      <formula>$F$10</formula>
    </cfRule>
  </conditionalFormatting>
  <conditionalFormatting sqref="G11">
    <cfRule type="cellIs" dxfId="30" priority="27" stopIfTrue="1" operator="greaterThan">
      <formula>$F$11</formula>
    </cfRule>
  </conditionalFormatting>
  <conditionalFormatting sqref="G12">
    <cfRule type="cellIs" dxfId="29" priority="26" stopIfTrue="1" operator="greaterThan">
      <formula>$F$12</formula>
    </cfRule>
  </conditionalFormatting>
  <conditionalFormatting sqref="G14">
    <cfRule type="cellIs" dxfId="28" priority="24" stopIfTrue="1" operator="greaterThan">
      <formula>$F$14</formula>
    </cfRule>
  </conditionalFormatting>
  <conditionalFormatting sqref="G15">
    <cfRule type="cellIs" dxfId="27" priority="23" stopIfTrue="1" operator="greaterThan">
      <formula>$F$15</formula>
    </cfRule>
  </conditionalFormatting>
  <conditionalFormatting sqref="G16">
    <cfRule type="cellIs" dxfId="26" priority="22" stopIfTrue="1" operator="greaterThan">
      <formula>$F$16</formula>
    </cfRule>
  </conditionalFormatting>
  <conditionalFormatting sqref="G17">
    <cfRule type="cellIs" dxfId="25" priority="21" stopIfTrue="1" operator="greaterThan">
      <formula>$F$17</formula>
    </cfRule>
  </conditionalFormatting>
  <conditionalFormatting sqref="G18">
    <cfRule type="cellIs" dxfId="24" priority="20" stopIfTrue="1" operator="greaterThan">
      <formula>$F$18</formula>
    </cfRule>
  </conditionalFormatting>
  <conditionalFormatting sqref="G19">
    <cfRule type="cellIs" dxfId="23" priority="19" stopIfTrue="1" operator="greaterThan">
      <formula>$F$19</formula>
    </cfRule>
  </conditionalFormatting>
  <conditionalFormatting sqref="H13">
    <cfRule type="cellIs" dxfId="22" priority="18" stopIfTrue="1" operator="greaterThan">
      <formula>$C$13</formula>
    </cfRule>
  </conditionalFormatting>
  <conditionalFormatting sqref="E9">
    <cfRule type="cellIs" dxfId="21" priority="13" stopIfTrue="1" operator="greaterThan">
      <formula>$D$9</formula>
    </cfRule>
    <cfRule type="cellIs" dxfId="20" priority="14" stopIfTrue="1" operator="greaterThan">
      <formula>$D$8</formula>
    </cfRule>
    <cfRule type="cellIs" dxfId="19" priority="15" stopIfTrue="1" operator="greaterThan">
      <formula>$D$8</formula>
    </cfRule>
    <cfRule type="cellIs" dxfId="18" priority="16" stopIfTrue="1" operator="greaterThan">
      <formula>$D$8</formula>
    </cfRule>
  </conditionalFormatting>
  <conditionalFormatting sqref="E13">
    <cfRule type="cellIs" dxfId="17" priority="9" stopIfTrue="1" operator="greaterThan">
      <formula>$D$13</formula>
    </cfRule>
  </conditionalFormatting>
  <conditionalFormatting sqref="G8">
    <cfRule type="cellIs" dxfId="16" priority="1" stopIfTrue="1" operator="greaterThan">
      <formula>$F$8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6"/>
  <dimension ref="A1:P28"/>
  <sheetViews>
    <sheetView zoomScale="70" zoomScaleNormal="70" workbookViewId="0">
      <selection activeCell="T25" sqref="T25"/>
    </sheetView>
  </sheetViews>
  <sheetFormatPr defaultRowHeight="12.75" x14ac:dyDescent="0.2"/>
  <cols>
    <col min="1" max="1" width="37.5703125" style="1" customWidth="1"/>
    <col min="2" max="2" width="9.140625" style="31"/>
    <col min="3" max="3" width="10.7109375" style="1" customWidth="1"/>
    <col min="4" max="9" width="9.140625" style="1"/>
    <col min="10" max="10" width="15.5703125" style="1" customWidth="1"/>
    <col min="11" max="16384" width="9.140625" style="1"/>
  </cols>
  <sheetData>
    <row r="1" spans="1:12" x14ac:dyDescent="0.2">
      <c r="A1" s="131" t="s">
        <v>152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</row>
    <row r="2" spans="1:12" x14ac:dyDescent="0.2">
      <c r="A2" s="139" t="s">
        <v>202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</row>
    <row r="4" spans="1:12" ht="30.75" customHeight="1" x14ac:dyDescent="0.2">
      <c r="A4" s="132" t="s">
        <v>11</v>
      </c>
      <c r="B4" s="132" t="s">
        <v>219</v>
      </c>
      <c r="C4" s="132" t="s">
        <v>246</v>
      </c>
      <c r="D4" s="132"/>
      <c r="E4" s="132"/>
      <c r="F4" s="132"/>
      <c r="G4" s="132"/>
      <c r="H4" s="132"/>
      <c r="I4" s="132"/>
      <c r="J4" s="132"/>
      <c r="K4" s="132"/>
      <c r="L4" s="132"/>
    </row>
    <row r="5" spans="1:12" ht="25.5" x14ac:dyDescent="0.2">
      <c r="A5" s="132"/>
      <c r="B5" s="132"/>
      <c r="C5" s="46" t="s">
        <v>244</v>
      </c>
      <c r="D5" s="46" t="s">
        <v>245</v>
      </c>
      <c r="E5" s="46" t="s">
        <v>73</v>
      </c>
      <c r="F5" s="46" t="s">
        <v>74</v>
      </c>
      <c r="G5" s="46" t="s">
        <v>58</v>
      </c>
      <c r="H5" s="46" t="s">
        <v>60</v>
      </c>
      <c r="I5" s="46" t="s">
        <v>17</v>
      </c>
      <c r="J5" s="46" t="s">
        <v>18</v>
      </c>
      <c r="K5" s="46" t="s">
        <v>75</v>
      </c>
      <c r="L5" s="46" t="s">
        <v>153</v>
      </c>
    </row>
    <row r="6" spans="1:12" x14ac:dyDescent="0.2">
      <c r="A6" s="46">
        <v>1</v>
      </c>
      <c r="B6" s="46">
        <v>2</v>
      </c>
      <c r="C6" s="46">
        <v>3</v>
      </c>
      <c r="D6" s="46">
        <v>4</v>
      </c>
      <c r="E6" s="46">
        <v>5</v>
      </c>
      <c r="F6" s="46">
        <v>6</v>
      </c>
      <c r="G6" s="46">
        <v>7</v>
      </c>
      <c r="H6" s="46">
        <v>8</v>
      </c>
      <c r="I6" s="46">
        <v>9</v>
      </c>
      <c r="J6" s="46">
        <v>10</v>
      </c>
      <c r="K6" s="46">
        <v>11</v>
      </c>
      <c r="L6" s="46">
        <v>12</v>
      </c>
    </row>
    <row r="7" spans="1:12" ht="25.5" x14ac:dyDescent="0.2">
      <c r="A7" s="47" t="s">
        <v>247</v>
      </c>
      <c r="B7" s="46">
        <v>64</v>
      </c>
      <c r="C7" s="46">
        <v>1</v>
      </c>
      <c r="D7" s="46">
        <v>1</v>
      </c>
      <c r="E7" s="46">
        <v>3</v>
      </c>
      <c r="F7" s="46">
        <v>7</v>
      </c>
      <c r="G7" s="46">
        <v>6</v>
      </c>
      <c r="H7" s="46">
        <v>11</v>
      </c>
      <c r="I7" s="46">
        <v>13</v>
      </c>
      <c r="J7" s="46">
        <v>5</v>
      </c>
      <c r="K7" s="46">
        <v>3</v>
      </c>
      <c r="L7" s="46">
        <v>0</v>
      </c>
    </row>
    <row r="8" spans="1:12" x14ac:dyDescent="0.2">
      <c r="A8" s="47" t="s">
        <v>13</v>
      </c>
      <c r="B8" s="46"/>
      <c r="C8" s="46">
        <v>0</v>
      </c>
      <c r="D8" s="46">
        <v>0</v>
      </c>
      <c r="E8" s="46">
        <v>0</v>
      </c>
      <c r="F8" s="46">
        <v>0</v>
      </c>
      <c r="G8" s="46">
        <v>0</v>
      </c>
      <c r="H8" s="46">
        <v>0</v>
      </c>
      <c r="I8" s="46">
        <v>0</v>
      </c>
      <c r="J8" s="46">
        <v>0</v>
      </c>
      <c r="K8" s="46">
        <v>0</v>
      </c>
      <c r="L8" s="46">
        <v>0</v>
      </c>
    </row>
    <row r="9" spans="1:12" x14ac:dyDescent="0.2">
      <c r="A9" s="47" t="s">
        <v>16</v>
      </c>
      <c r="B9" s="46">
        <v>65</v>
      </c>
      <c r="C9" s="63">
        <v>0</v>
      </c>
      <c r="D9" s="63">
        <v>0</v>
      </c>
      <c r="E9" s="63">
        <v>1</v>
      </c>
      <c r="F9" s="63">
        <v>1</v>
      </c>
      <c r="G9" s="63">
        <v>2</v>
      </c>
      <c r="H9" s="63">
        <v>8</v>
      </c>
      <c r="I9" s="63">
        <v>9</v>
      </c>
      <c r="J9" s="63">
        <v>4</v>
      </c>
      <c r="K9" s="63">
        <v>3</v>
      </c>
      <c r="L9" s="63">
        <v>0</v>
      </c>
    </row>
    <row r="10" spans="1:12" x14ac:dyDescent="0.2">
      <c r="A10" s="47" t="s">
        <v>14</v>
      </c>
      <c r="B10" s="46">
        <v>66</v>
      </c>
      <c r="C10" s="63">
        <v>0</v>
      </c>
      <c r="D10" s="63">
        <v>0</v>
      </c>
      <c r="E10" s="63">
        <v>0</v>
      </c>
      <c r="F10" s="63">
        <v>1</v>
      </c>
      <c r="G10" s="63">
        <v>0</v>
      </c>
      <c r="H10" s="63">
        <v>0</v>
      </c>
      <c r="I10" s="63">
        <v>0</v>
      </c>
      <c r="J10" s="63">
        <v>0</v>
      </c>
      <c r="K10" s="63">
        <v>0</v>
      </c>
      <c r="L10" s="63">
        <v>0</v>
      </c>
    </row>
    <row r="11" spans="1:12" x14ac:dyDescent="0.2">
      <c r="A11" s="47" t="s">
        <v>66</v>
      </c>
      <c r="B11" s="46">
        <v>67</v>
      </c>
      <c r="C11" s="63">
        <v>1</v>
      </c>
      <c r="D11" s="63">
        <v>1</v>
      </c>
      <c r="E11" s="63">
        <v>0</v>
      </c>
      <c r="F11" s="63">
        <v>0</v>
      </c>
      <c r="G11" s="63">
        <v>0</v>
      </c>
      <c r="H11" s="63">
        <v>0</v>
      </c>
      <c r="I11" s="63">
        <v>0</v>
      </c>
      <c r="J11" s="63">
        <v>1</v>
      </c>
      <c r="K11" s="63">
        <v>0</v>
      </c>
      <c r="L11" s="63">
        <v>0</v>
      </c>
    </row>
    <row r="12" spans="1:12" x14ac:dyDescent="0.2">
      <c r="A12" s="47" t="s">
        <v>71</v>
      </c>
      <c r="B12" s="46">
        <v>68</v>
      </c>
      <c r="C12" s="63">
        <v>0</v>
      </c>
      <c r="D12" s="63">
        <v>0</v>
      </c>
      <c r="E12" s="63">
        <v>0</v>
      </c>
      <c r="F12" s="63">
        <v>1</v>
      </c>
      <c r="G12" s="63">
        <v>1</v>
      </c>
      <c r="H12" s="63">
        <v>2</v>
      </c>
      <c r="I12" s="63">
        <v>0</v>
      </c>
      <c r="J12" s="63">
        <v>0</v>
      </c>
      <c r="K12" s="63">
        <v>0</v>
      </c>
      <c r="L12" s="63">
        <v>0</v>
      </c>
    </row>
    <row r="13" spans="1:12" x14ac:dyDescent="0.2">
      <c r="A13" s="47" t="s">
        <v>25</v>
      </c>
      <c r="B13" s="46">
        <v>69</v>
      </c>
      <c r="C13" s="63">
        <v>0</v>
      </c>
      <c r="D13" s="63">
        <v>0</v>
      </c>
      <c r="E13" s="63">
        <v>1</v>
      </c>
      <c r="F13" s="63">
        <v>1</v>
      </c>
      <c r="G13" s="63">
        <v>0</v>
      </c>
      <c r="H13" s="63">
        <v>0</v>
      </c>
      <c r="I13" s="63">
        <v>1</v>
      </c>
      <c r="J13" s="63">
        <v>0</v>
      </c>
      <c r="K13" s="63">
        <v>0</v>
      </c>
      <c r="L13" s="63">
        <v>0</v>
      </c>
    </row>
    <row r="14" spans="1:12" x14ac:dyDescent="0.2">
      <c r="A14" s="47" t="s">
        <v>26</v>
      </c>
      <c r="B14" s="46">
        <v>70</v>
      </c>
      <c r="C14" s="63">
        <v>0</v>
      </c>
      <c r="D14" s="63">
        <v>0</v>
      </c>
      <c r="E14" s="63">
        <v>0</v>
      </c>
      <c r="F14" s="63">
        <v>0</v>
      </c>
      <c r="G14" s="63">
        <v>0</v>
      </c>
      <c r="H14" s="63">
        <v>0</v>
      </c>
      <c r="I14" s="63">
        <v>0</v>
      </c>
      <c r="J14" s="63">
        <v>0</v>
      </c>
      <c r="K14" s="63">
        <v>0</v>
      </c>
      <c r="L14" s="63">
        <v>0</v>
      </c>
    </row>
    <row r="15" spans="1:12" x14ac:dyDescent="0.2">
      <c r="A15" s="47" t="s">
        <v>27</v>
      </c>
      <c r="B15" s="46">
        <v>71</v>
      </c>
      <c r="C15" s="63">
        <v>0</v>
      </c>
      <c r="D15" s="63">
        <v>0</v>
      </c>
      <c r="E15" s="63">
        <v>0</v>
      </c>
      <c r="F15" s="63">
        <v>2</v>
      </c>
      <c r="G15" s="63">
        <v>2</v>
      </c>
      <c r="H15" s="63">
        <v>0</v>
      </c>
      <c r="I15" s="63">
        <v>1</v>
      </c>
      <c r="J15" s="63">
        <v>0</v>
      </c>
      <c r="K15" s="63">
        <v>0</v>
      </c>
      <c r="L15" s="63">
        <v>0</v>
      </c>
    </row>
    <row r="16" spans="1:12" x14ac:dyDescent="0.2">
      <c r="A16" s="47" t="s">
        <v>15</v>
      </c>
      <c r="B16" s="46">
        <v>72</v>
      </c>
      <c r="C16" s="63">
        <v>0</v>
      </c>
      <c r="D16" s="63">
        <v>0</v>
      </c>
      <c r="E16" s="63">
        <v>0</v>
      </c>
      <c r="F16" s="63">
        <v>0</v>
      </c>
      <c r="G16" s="63">
        <v>1</v>
      </c>
      <c r="H16" s="63">
        <v>0</v>
      </c>
      <c r="I16" s="63">
        <v>0</v>
      </c>
      <c r="J16" s="63">
        <v>0</v>
      </c>
      <c r="K16" s="63">
        <v>0</v>
      </c>
      <c r="L16" s="63">
        <v>0</v>
      </c>
    </row>
    <row r="17" spans="1:16" x14ac:dyDescent="0.2">
      <c r="A17" s="47" t="s">
        <v>28</v>
      </c>
      <c r="B17" s="46">
        <v>73</v>
      </c>
      <c r="C17" s="63">
        <v>0</v>
      </c>
      <c r="D17" s="63">
        <v>0</v>
      </c>
      <c r="E17" s="63">
        <v>0</v>
      </c>
      <c r="F17" s="63">
        <v>0</v>
      </c>
      <c r="G17" s="63">
        <v>0</v>
      </c>
      <c r="H17" s="63">
        <v>0</v>
      </c>
      <c r="I17" s="63">
        <v>0</v>
      </c>
      <c r="J17" s="63">
        <v>0</v>
      </c>
      <c r="K17" s="63">
        <v>0</v>
      </c>
      <c r="L17" s="63">
        <v>0</v>
      </c>
    </row>
    <row r="18" spans="1:16" x14ac:dyDescent="0.2">
      <c r="A18" s="47" t="s">
        <v>106</v>
      </c>
      <c r="B18" s="46">
        <v>74</v>
      </c>
      <c r="C18" s="63">
        <v>0</v>
      </c>
      <c r="D18" s="63">
        <v>0</v>
      </c>
      <c r="E18" s="63">
        <v>0</v>
      </c>
      <c r="F18" s="63">
        <v>0</v>
      </c>
      <c r="G18" s="63">
        <v>0</v>
      </c>
      <c r="H18" s="63">
        <v>0</v>
      </c>
      <c r="I18" s="63">
        <v>0</v>
      </c>
      <c r="J18" s="63">
        <v>0</v>
      </c>
      <c r="K18" s="63">
        <v>0</v>
      </c>
      <c r="L18" s="63">
        <v>0</v>
      </c>
    </row>
    <row r="19" spans="1:16" x14ac:dyDescent="0.2">
      <c r="A19" s="47" t="s">
        <v>72</v>
      </c>
      <c r="B19" s="46">
        <v>75</v>
      </c>
      <c r="C19" s="63">
        <v>0</v>
      </c>
      <c r="D19" s="63">
        <v>0</v>
      </c>
      <c r="E19" s="63">
        <v>1</v>
      </c>
      <c r="F19" s="63">
        <v>1</v>
      </c>
      <c r="G19" s="63">
        <v>0</v>
      </c>
      <c r="H19" s="63">
        <v>1</v>
      </c>
      <c r="I19" s="63">
        <v>2</v>
      </c>
      <c r="J19" s="63">
        <v>0</v>
      </c>
      <c r="K19" s="63">
        <v>0</v>
      </c>
      <c r="L19" s="63">
        <v>0</v>
      </c>
    </row>
    <row r="20" spans="1:16" x14ac:dyDescent="0.2">
      <c r="A20" s="47" t="s">
        <v>57</v>
      </c>
      <c r="B20" s="46">
        <v>76</v>
      </c>
      <c r="C20" s="63">
        <v>0</v>
      </c>
      <c r="D20" s="63">
        <v>0</v>
      </c>
      <c r="E20" s="63">
        <v>0</v>
      </c>
      <c r="F20" s="63">
        <v>0</v>
      </c>
      <c r="G20" s="63">
        <v>0</v>
      </c>
      <c r="H20" s="63">
        <v>0</v>
      </c>
      <c r="I20" s="63">
        <v>0</v>
      </c>
      <c r="J20" s="63">
        <v>0</v>
      </c>
      <c r="K20" s="63">
        <v>0</v>
      </c>
      <c r="L20" s="63">
        <v>0</v>
      </c>
    </row>
    <row r="22" spans="1:16" x14ac:dyDescent="0.2">
      <c r="A22" s="131" t="s">
        <v>154</v>
      </c>
      <c r="B22" s="131"/>
      <c r="C22" s="131"/>
      <c r="D22" s="131"/>
      <c r="E22" s="131"/>
      <c r="F22" s="131"/>
      <c r="G22" s="131"/>
      <c r="H22" s="131"/>
      <c r="I22" s="131"/>
      <c r="J22" s="131"/>
      <c r="K22" s="131"/>
      <c r="L22" s="131"/>
      <c r="M22" s="131"/>
      <c r="N22" s="131"/>
      <c r="O22" s="131"/>
      <c r="P22" s="131"/>
    </row>
    <row r="23" spans="1:16" x14ac:dyDescent="0.2">
      <c r="A23" s="139" t="s">
        <v>202</v>
      </c>
      <c r="B23" s="139"/>
      <c r="C23" s="139"/>
      <c r="D23" s="139"/>
      <c r="E23" s="139"/>
      <c r="F23" s="139"/>
      <c r="G23" s="139"/>
      <c r="H23" s="139"/>
      <c r="I23" s="139"/>
      <c r="J23" s="139"/>
      <c r="K23" s="139"/>
      <c r="L23" s="139"/>
      <c r="M23" s="139"/>
      <c r="N23" s="139"/>
      <c r="O23" s="139"/>
      <c r="P23" s="139"/>
    </row>
    <row r="25" spans="1:16" ht="78.75" customHeight="1" x14ac:dyDescent="0.2">
      <c r="A25" s="132" t="s">
        <v>11</v>
      </c>
      <c r="B25" s="132" t="s">
        <v>219</v>
      </c>
      <c r="C25" s="46" t="s">
        <v>239</v>
      </c>
      <c r="D25" s="132" t="s">
        <v>99</v>
      </c>
      <c r="E25" s="132"/>
      <c r="F25" s="132"/>
      <c r="G25" s="132"/>
      <c r="H25" s="132"/>
      <c r="I25" s="132"/>
      <c r="J25" s="46" t="s">
        <v>249</v>
      </c>
      <c r="K25" s="132" t="s">
        <v>251</v>
      </c>
      <c r="L25" s="132"/>
      <c r="M25" s="132"/>
      <c r="N25" s="132"/>
      <c r="O25" s="132"/>
      <c r="P25" s="132"/>
    </row>
    <row r="26" spans="1:16" ht="25.5" x14ac:dyDescent="0.2">
      <c r="A26" s="132"/>
      <c r="B26" s="132"/>
      <c r="C26" s="46" t="s">
        <v>248</v>
      </c>
      <c r="D26" s="46" t="s">
        <v>42</v>
      </c>
      <c r="E26" s="46" t="s">
        <v>252</v>
      </c>
      <c r="F26" s="46" t="s">
        <v>253</v>
      </c>
      <c r="G26" s="46" t="s">
        <v>254</v>
      </c>
      <c r="H26" s="46" t="s">
        <v>255</v>
      </c>
      <c r="I26" s="46" t="s">
        <v>256</v>
      </c>
      <c r="J26" s="46" t="s">
        <v>250</v>
      </c>
      <c r="K26" s="46" t="s">
        <v>42</v>
      </c>
      <c r="L26" s="46" t="s">
        <v>252</v>
      </c>
      <c r="M26" s="46" t="s">
        <v>253</v>
      </c>
      <c r="N26" s="46" t="s">
        <v>254</v>
      </c>
      <c r="O26" s="46" t="s">
        <v>255</v>
      </c>
      <c r="P26" s="46" t="s">
        <v>256</v>
      </c>
    </row>
    <row r="27" spans="1:16" x14ac:dyDescent="0.2">
      <c r="A27" s="46">
        <v>1</v>
      </c>
      <c r="B27" s="46">
        <v>2</v>
      </c>
      <c r="C27" s="46">
        <v>3</v>
      </c>
      <c r="D27" s="46">
        <v>4</v>
      </c>
      <c r="E27" s="46">
        <v>5</v>
      </c>
      <c r="F27" s="46">
        <v>6</v>
      </c>
      <c r="G27" s="46">
        <v>7</v>
      </c>
      <c r="H27" s="46">
        <v>8</v>
      </c>
      <c r="I27" s="46">
        <v>9</v>
      </c>
      <c r="J27" s="46">
        <v>10</v>
      </c>
      <c r="K27" s="46">
        <v>11</v>
      </c>
      <c r="L27" s="46">
        <v>12</v>
      </c>
      <c r="M27" s="46">
        <v>13</v>
      </c>
      <c r="N27" s="46">
        <v>14</v>
      </c>
      <c r="O27" s="46">
        <v>15</v>
      </c>
      <c r="P27" s="46">
        <v>16</v>
      </c>
    </row>
    <row r="28" spans="1:16" ht="25.5" x14ac:dyDescent="0.2">
      <c r="A28" s="47" t="s">
        <v>97</v>
      </c>
      <c r="B28" s="46">
        <v>77</v>
      </c>
      <c r="C28" s="46">
        <v>50</v>
      </c>
      <c r="D28" s="63">
        <v>1</v>
      </c>
      <c r="E28" s="63">
        <v>2</v>
      </c>
      <c r="F28" s="63">
        <v>11</v>
      </c>
      <c r="G28" s="63">
        <v>4</v>
      </c>
      <c r="H28" s="63">
        <v>8</v>
      </c>
      <c r="I28" s="63">
        <v>24</v>
      </c>
      <c r="J28" s="46">
        <v>50</v>
      </c>
      <c r="K28" s="63">
        <v>2</v>
      </c>
      <c r="L28" s="63">
        <v>7</v>
      </c>
      <c r="M28" s="63">
        <v>13</v>
      </c>
      <c r="N28" s="63">
        <v>2</v>
      </c>
      <c r="O28" s="63">
        <v>7</v>
      </c>
      <c r="P28" s="63">
        <v>19</v>
      </c>
    </row>
  </sheetData>
  <sheetProtection algorithmName="SHA-512" hashValue="pRCxoOm4HL1zrOrEHTIyw4cuvKsbDq4Y62rsNatRD+sBGWPXq95q5DrOgDabbO+ZmvDKVLARu36B14L7Vsc0PA==" saltValue="TgjsZ+sb4QaTQwpEZ6CJAA==" spinCount="100000" sheet="1" objects="1" scenarios="1"/>
  <mergeCells count="11">
    <mergeCell ref="A1:L1"/>
    <mergeCell ref="A2:L2"/>
    <mergeCell ref="A4:A5"/>
    <mergeCell ref="B4:B5"/>
    <mergeCell ref="C4:L4"/>
    <mergeCell ref="A25:A26"/>
    <mergeCell ref="B25:B26"/>
    <mergeCell ref="D25:I25"/>
    <mergeCell ref="K25:P25"/>
    <mergeCell ref="A22:P22"/>
    <mergeCell ref="A23:P23"/>
  </mergeCells>
  <conditionalFormatting sqref="J28">
    <cfRule type="cellIs" dxfId="15" priority="1" stopIfTrue="1" operator="greaterThan">
      <formula>$C$28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7"/>
  <dimension ref="A1:D57"/>
  <sheetViews>
    <sheetView zoomScale="80" zoomScaleNormal="80" workbookViewId="0">
      <pane ySplit="1" topLeftCell="A26" activePane="bottomLeft" state="frozen"/>
      <selection pane="bottomLeft" activeCell="C57" sqref="C57"/>
    </sheetView>
  </sheetViews>
  <sheetFormatPr defaultRowHeight="12.75" x14ac:dyDescent="0.2"/>
  <cols>
    <col min="1" max="1" width="46.140625" customWidth="1"/>
    <col min="2" max="2" width="9.140625" style="50"/>
    <col min="3" max="3" width="19" customWidth="1"/>
    <col min="4" max="4" width="22.7109375" customWidth="1"/>
  </cols>
  <sheetData>
    <row r="1" spans="1:4" x14ac:dyDescent="0.2">
      <c r="A1" s="134" t="s">
        <v>155</v>
      </c>
      <c r="B1" s="134"/>
      <c r="C1" s="134"/>
      <c r="D1" s="134"/>
    </row>
    <row r="3" spans="1:4" ht="25.5" x14ac:dyDescent="0.2">
      <c r="A3" s="46" t="s">
        <v>19</v>
      </c>
      <c r="B3" s="46" t="s">
        <v>219</v>
      </c>
      <c r="C3" s="46" t="s">
        <v>257</v>
      </c>
      <c r="D3" s="46" t="s">
        <v>258</v>
      </c>
    </row>
    <row r="4" spans="1:4" x14ac:dyDescent="0.2">
      <c r="A4" s="46">
        <v>1</v>
      </c>
      <c r="B4" s="46">
        <v>2</v>
      </c>
      <c r="C4" s="46">
        <v>3</v>
      </c>
      <c r="D4" s="46">
        <v>4</v>
      </c>
    </row>
    <row r="5" spans="1:4" ht="25.5" x14ac:dyDescent="0.2">
      <c r="A5" s="47" t="s">
        <v>203</v>
      </c>
      <c r="B5" s="46">
        <v>78</v>
      </c>
      <c r="C5" s="46" t="s">
        <v>230</v>
      </c>
      <c r="D5" s="49">
        <v>8605</v>
      </c>
    </row>
    <row r="6" spans="1:4" ht="25.5" x14ac:dyDescent="0.2">
      <c r="A6" s="47" t="s">
        <v>204</v>
      </c>
      <c r="B6" s="46">
        <v>79</v>
      </c>
      <c r="C6" s="49">
        <v>1</v>
      </c>
      <c r="D6" s="49">
        <v>2458.5</v>
      </c>
    </row>
    <row r="7" spans="1:4" x14ac:dyDescent="0.2">
      <c r="A7" s="47" t="s">
        <v>107</v>
      </c>
      <c r="B7" s="46">
        <v>80</v>
      </c>
      <c r="C7" s="49">
        <v>0</v>
      </c>
      <c r="D7" s="46" t="s">
        <v>230</v>
      </c>
    </row>
    <row r="8" spans="1:4" x14ac:dyDescent="0.2">
      <c r="A8" s="47" t="s">
        <v>108</v>
      </c>
      <c r="B8" s="46">
        <v>81</v>
      </c>
      <c r="C8" s="49">
        <v>0</v>
      </c>
      <c r="D8" s="46" t="s">
        <v>230</v>
      </c>
    </row>
    <row r="10" spans="1:4" x14ac:dyDescent="0.2">
      <c r="A10" s="140" t="s">
        <v>156</v>
      </c>
      <c r="B10" s="140"/>
      <c r="C10" s="140"/>
      <c r="D10" s="140"/>
    </row>
    <row r="12" spans="1:4" ht="25.5" x14ac:dyDescent="0.2">
      <c r="A12" s="46" t="s">
        <v>191</v>
      </c>
      <c r="B12" s="46" t="s">
        <v>219</v>
      </c>
      <c r="C12" s="46" t="s">
        <v>259</v>
      </c>
      <c r="D12" s="46" t="s">
        <v>258</v>
      </c>
    </row>
    <row r="13" spans="1:4" x14ac:dyDescent="0.2">
      <c r="A13" s="46">
        <v>1</v>
      </c>
      <c r="B13" s="46">
        <v>2</v>
      </c>
      <c r="C13" s="46">
        <v>3</v>
      </c>
      <c r="D13" s="46">
        <v>4</v>
      </c>
    </row>
    <row r="14" spans="1:4" ht="25.5" x14ac:dyDescent="0.2">
      <c r="A14" s="47" t="s">
        <v>157</v>
      </c>
      <c r="B14" s="46">
        <v>82</v>
      </c>
      <c r="C14" s="46" t="s">
        <v>230</v>
      </c>
      <c r="D14" s="46">
        <v>2458.5</v>
      </c>
    </row>
    <row r="15" spans="1:4" x14ac:dyDescent="0.2">
      <c r="A15" s="47" t="s">
        <v>13</v>
      </c>
      <c r="B15" s="46"/>
      <c r="C15" s="46">
        <v>0</v>
      </c>
      <c r="D15" s="46">
        <v>0</v>
      </c>
    </row>
    <row r="16" spans="1:4" x14ac:dyDescent="0.2">
      <c r="A16" s="47" t="s">
        <v>158</v>
      </c>
      <c r="B16" s="46">
        <v>83</v>
      </c>
      <c r="C16" s="63">
        <v>1</v>
      </c>
      <c r="D16" s="63">
        <v>27.2</v>
      </c>
    </row>
    <row r="17" spans="1:4" x14ac:dyDescent="0.2">
      <c r="A17" s="47" t="s">
        <v>159</v>
      </c>
      <c r="B17" s="46">
        <v>84</v>
      </c>
      <c r="C17" s="63">
        <v>6</v>
      </c>
      <c r="D17" s="63">
        <v>303</v>
      </c>
    </row>
    <row r="18" spans="1:4" x14ac:dyDescent="0.2">
      <c r="A18" s="47" t="s">
        <v>160</v>
      </c>
      <c r="B18" s="46">
        <v>85</v>
      </c>
      <c r="C18" s="63">
        <v>6</v>
      </c>
      <c r="D18" s="63">
        <v>219.5</v>
      </c>
    </row>
    <row r="19" spans="1:4" x14ac:dyDescent="0.2">
      <c r="A19" s="47" t="s">
        <v>161</v>
      </c>
      <c r="B19" s="46">
        <v>86</v>
      </c>
      <c r="C19" s="63">
        <v>0</v>
      </c>
      <c r="D19" s="63">
        <v>0</v>
      </c>
    </row>
    <row r="20" spans="1:4" x14ac:dyDescent="0.2">
      <c r="A20" s="47" t="s">
        <v>162</v>
      </c>
      <c r="B20" s="46">
        <v>87</v>
      </c>
      <c r="C20" s="63">
        <v>5</v>
      </c>
      <c r="D20" s="63">
        <v>99.7</v>
      </c>
    </row>
    <row r="21" spans="1:4" x14ac:dyDescent="0.2">
      <c r="A21" s="47" t="s">
        <v>163</v>
      </c>
      <c r="B21" s="46">
        <v>88</v>
      </c>
      <c r="C21" s="63">
        <v>1</v>
      </c>
      <c r="D21" s="63">
        <v>8.1999999999999993</v>
      </c>
    </row>
    <row r="22" spans="1:4" x14ac:dyDescent="0.2">
      <c r="A22" s="47" t="s">
        <v>164</v>
      </c>
      <c r="B22" s="46">
        <v>89</v>
      </c>
      <c r="C22" s="63">
        <v>1</v>
      </c>
      <c r="D22" s="63">
        <v>6.4</v>
      </c>
    </row>
    <row r="23" spans="1:4" x14ac:dyDescent="0.2">
      <c r="A23" s="47" t="s">
        <v>165</v>
      </c>
      <c r="B23" s="46">
        <v>90</v>
      </c>
      <c r="C23" s="63">
        <v>1</v>
      </c>
      <c r="D23" s="63">
        <v>15</v>
      </c>
    </row>
    <row r="24" spans="1:4" x14ac:dyDescent="0.2">
      <c r="A24" s="47" t="s">
        <v>166</v>
      </c>
      <c r="B24" s="46">
        <v>91</v>
      </c>
      <c r="C24" s="63">
        <v>1</v>
      </c>
      <c r="D24" s="63">
        <v>27.3</v>
      </c>
    </row>
    <row r="25" spans="1:4" x14ac:dyDescent="0.2">
      <c r="A25" s="47" t="s">
        <v>167</v>
      </c>
      <c r="B25" s="46">
        <v>92</v>
      </c>
      <c r="C25" s="63">
        <v>1</v>
      </c>
      <c r="D25" s="63">
        <v>85.3</v>
      </c>
    </row>
    <row r="26" spans="1:4" x14ac:dyDescent="0.2">
      <c r="A26" s="47" t="s">
        <v>168</v>
      </c>
      <c r="B26" s="46">
        <v>93</v>
      </c>
      <c r="C26" s="63">
        <v>1</v>
      </c>
      <c r="D26" s="63">
        <v>79.900000000000006</v>
      </c>
    </row>
    <row r="27" spans="1:4" x14ac:dyDescent="0.2">
      <c r="A27" s="47" t="s">
        <v>169</v>
      </c>
      <c r="B27" s="46">
        <v>94</v>
      </c>
      <c r="C27" s="63">
        <v>0</v>
      </c>
      <c r="D27" s="63">
        <v>0</v>
      </c>
    </row>
    <row r="28" spans="1:4" x14ac:dyDescent="0.2">
      <c r="A28" s="47" t="s">
        <v>170</v>
      </c>
      <c r="B28" s="46">
        <v>95</v>
      </c>
      <c r="C28" s="63">
        <v>1</v>
      </c>
      <c r="D28" s="63">
        <v>27.2</v>
      </c>
    </row>
    <row r="29" spans="1:4" x14ac:dyDescent="0.2">
      <c r="A29" s="47" t="s">
        <v>171</v>
      </c>
      <c r="B29" s="46">
        <v>96</v>
      </c>
      <c r="C29" s="63">
        <v>7</v>
      </c>
      <c r="D29" s="63">
        <v>69.8</v>
      </c>
    </row>
    <row r="30" spans="1:4" x14ac:dyDescent="0.2">
      <c r="A30" s="47" t="s">
        <v>172</v>
      </c>
      <c r="B30" s="46">
        <v>97</v>
      </c>
      <c r="C30" s="63">
        <v>1</v>
      </c>
      <c r="D30" s="63">
        <v>36.799999999999997</v>
      </c>
    </row>
    <row r="31" spans="1:4" x14ac:dyDescent="0.2">
      <c r="A31" s="47" t="s">
        <v>173</v>
      </c>
      <c r="B31" s="46">
        <v>98</v>
      </c>
      <c r="C31" s="63">
        <v>11</v>
      </c>
      <c r="D31" s="63">
        <v>114.5</v>
      </c>
    </row>
    <row r="32" spans="1:4" x14ac:dyDescent="0.2">
      <c r="A32" s="47" t="s">
        <v>174</v>
      </c>
      <c r="B32" s="46">
        <v>99</v>
      </c>
      <c r="C32" s="63">
        <v>8</v>
      </c>
      <c r="D32" s="63">
        <v>112.2</v>
      </c>
    </row>
    <row r="33" spans="1:4" x14ac:dyDescent="0.2">
      <c r="A33" s="47" t="s">
        <v>205</v>
      </c>
      <c r="B33" s="46">
        <v>100</v>
      </c>
      <c r="C33" s="63">
        <v>7</v>
      </c>
      <c r="D33" s="63">
        <v>88.3</v>
      </c>
    </row>
    <row r="34" spans="1:4" x14ac:dyDescent="0.2">
      <c r="A34" s="47" t="s">
        <v>175</v>
      </c>
      <c r="B34" s="46">
        <v>101</v>
      </c>
      <c r="C34" s="63">
        <v>0</v>
      </c>
      <c r="D34" s="63">
        <v>0</v>
      </c>
    </row>
    <row r="35" spans="1:4" x14ac:dyDescent="0.2">
      <c r="A35" s="47" t="s">
        <v>176</v>
      </c>
      <c r="B35" s="46">
        <v>102</v>
      </c>
      <c r="C35" s="63">
        <v>0</v>
      </c>
      <c r="D35" s="63">
        <v>0</v>
      </c>
    </row>
    <row r="36" spans="1:4" x14ac:dyDescent="0.2">
      <c r="A36" s="47" t="s">
        <v>177</v>
      </c>
      <c r="B36" s="46">
        <v>103</v>
      </c>
      <c r="C36" s="63">
        <v>0</v>
      </c>
      <c r="D36" s="63">
        <v>0</v>
      </c>
    </row>
    <row r="37" spans="1:4" x14ac:dyDescent="0.2">
      <c r="A37" s="47" t="s">
        <v>178</v>
      </c>
      <c r="B37" s="46">
        <v>104</v>
      </c>
      <c r="C37" s="46" t="s">
        <v>230</v>
      </c>
      <c r="D37" s="63">
        <v>1138.2</v>
      </c>
    </row>
    <row r="38" spans="1:4" x14ac:dyDescent="0.2">
      <c r="A38" s="47" t="s">
        <v>109</v>
      </c>
      <c r="B38" s="46">
        <v>105</v>
      </c>
      <c r="C38" s="46" t="s">
        <v>230</v>
      </c>
      <c r="D38" s="63">
        <v>6146.5</v>
      </c>
    </row>
    <row r="39" spans="1:4" x14ac:dyDescent="0.2">
      <c r="A39" s="47" t="s">
        <v>179</v>
      </c>
      <c r="B39" s="46">
        <v>106</v>
      </c>
      <c r="C39" s="63">
        <v>2</v>
      </c>
      <c r="D39" s="63">
        <v>42.8</v>
      </c>
    </row>
    <row r="40" spans="1:4" x14ac:dyDescent="0.2">
      <c r="A40" s="47" t="s">
        <v>110</v>
      </c>
      <c r="B40" s="46">
        <v>107</v>
      </c>
      <c r="C40" s="63">
        <v>6</v>
      </c>
      <c r="D40" s="63">
        <v>420</v>
      </c>
    </row>
    <row r="42" spans="1:4" x14ac:dyDescent="0.2">
      <c r="A42" s="134" t="s">
        <v>214</v>
      </c>
      <c r="B42" s="134"/>
      <c r="C42" s="134"/>
    </row>
    <row r="44" spans="1:4" x14ac:dyDescent="0.2">
      <c r="A44" s="46" t="s">
        <v>19</v>
      </c>
      <c r="B44" s="46" t="s">
        <v>219</v>
      </c>
      <c r="C44" s="46" t="s">
        <v>12</v>
      </c>
    </row>
    <row r="45" spans="1:4" x14ac:dyDescent="0.2">
      <c r="A45" s="46">
        <v>1</v>
      </c>
      <c r="B45" s="46">
        <v>2</v>
      </c>
      <c r="C45" s="46">
        <v>3</v>
      </c>
    </row>
    <row r="46" spans="1:4" x14ac:dyDescent="0.2">
      <c r="A46" s="47" t="s">
        <v>134</v>
      </c>
      <c r="B46" s="46"/>
      <c r="C46" s="47"/>
    </row>
    <row r="47" spans="1:4" x14ac:dyDescent="0.2">
      <c r="A47" s="47" t="s">
        <v>111</v>
      </c>
      <c r="B47" s="46">
        <v>108</v>
      </c>
      <c r="C47" s="62">
        <v>13</v>
      </c>
    </row>
    <row r="48" spans="1:4" x14ac:dyDescent="0.2">
      <c r="A48" s="47" t="s">
        <v>112</v>
      </c>
      <c r="B48" s="46">
        <v>109</v>
      </c>
      <c r="C48" s="62">
        <v>0</v>
      </c>
    </row>
    <row r="49" spans="1:3" x14ac:dyDescent="0.2">
      <c r="A49" s="47" t="s">
        <v>113</v>
      </c>
      <c r="B49" s="46">
        <v>110</v>
      </c>
      <c r="C49" s="62">
        <v>2</v>
      </c>
    </row>
    <row r="50" spans="1:3" x14ac:dyDescent="0.2">
      <c r="A50" s="47" t="s">
        <v>114</v>
      </c>
      <c r="B50" s="46">
        <v>111</v>
      </c>
      <c r="C50" s="62">
        <v>2</v>
      </c>
    </row>
    <row r="51" spans="1:3" x14ac:dyDescent="0.2">
      <c r="A51" s="47" t="s">
        <v>115</v>
      </c>
      <c r="B51" s="46">
        <v>112</v>
      </c>
      <c r="C51" s="62">
        <v>1</v>
      </c>
    </row>
    <row r="52" spans="1:3" x14ac:dyDescent="0.2">
      <c r="A52" s="47" t="s">
        <v>116</v>
      </c>
      <c r="B52" s="46">
        <v>113</v>
      </c>
      <c r="C52" s="62">
        <v>5</v>
      </c>
    </row>
    <row r="53" spans="1:3" x14ac:dyDescent="0.2">
      <c r="A53" s="47" t="s">
        <v>180</v>
      </c>
      <c r="B53" s="46">
        <v>114</v>
      </c>
      <c r="C53" s="62">
        <v>120</v>
      </c>
    </row>
    <row r="54" spans="1:3" x14ac:dyDescent="0.2">
      <c r="A54" s="47" t="s">
        <v>117</v>
      </c>
      <c r="B54" s="46">
        <v>115</v>
      </c>
      <c r="C54" s="62">
        <v>20</v>
      </c>
    </row>
    <row r="55" spans="1:3" x14ac:dyDescent="0.2">
      <c r="A55" s="47" t="s">
        <v>118</v>
      </c>
      <c r="B55" s="46">
        <v>116</v>
      </c>
      <c r="C55" s="62">
        <v>9</v>
      </c>
    </row>
    <row r="56" spans="1:3" x14ac:dyDescent="0.2">
      <c r="A56" s="47" t="s">
        <v>181</v>
      </c>
      <c r="B56" s="46">
        <v>117</v>
      </c>
      <c r="C56" s="62">
        <v>0</v>
      </c>
    </row>
    <row r="57" spans="1:3" x14ac:dyDescent="0.2">
      <c r="A57" s="47" t="s">
        <v>119</v>
      </c>
      <c r="B57" s="46">
        <v>118</v>
      </c>
      <c r="C57" s="62">
        <v>1</v>
      </c>
    </row>
  </sheetData>
  <sheetProtection algorithmName="SHA-512" hashValue="sxqsi0HCMSJfhg100McBp9XCfc5sUMaCYjKLU1o4CSBhvc8VeG2/LZ6vPAXQlNUICoRjU3SZeOiap/zmSwPhJw==" saltValue="1BsslC+uXloroZA4fJzUMA==" spinCount="100000" sheet="1" objects="1" scenarios="1"/>
  <mergeCells count="3">
    <mergeCell ref="A10:D10"/>
    <mergeCell ref="A42:C42"/>
    <mergeCell ref="A1:D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Лист8"/>
  <dimension ref="A1:D30"/>
  <sheetViews>
    <sheetView zoomScale="80" zoomScaleNormal="80" workbookViewId="0">
      <pane ySplit="1" topLeftCell="A17" activePane="bottomLeft" state="frozen"/>
      <selection pane="bottomLeft" activeCell="J28" sqref="J28"/>
    </sheetView>
  </sheetViews>
  <sheetFormatPr defaultRowHeight="12.75" x14ac:dyDescent="0.2"/>
  <cols>
    <col min="1" max="1" width="31.28515625" customWidth="1"/>
    <col min="2" max="2" width="9.28515625" style="50" customWidth="1"/>
    <col min="3" max="3" width="32.42578125" customWidth="1"/>
    <col min="4" max="4" width="18.7109375" customWidth="1"/>
  </cols>
  <sheetData>
    <row r="1" spans="1:4" ht="33" customHeight="1" x14ac:dyDescent="0.2">
      <c r="A1" s="141" t="s">
        <v>206</v>
      </c>
      <c r="B1" s="141"/>
      <c r="C1" s="141"/>
    </row>
    <row r="2" spans="1:4" ht="15.75" customHeight="1" x14ac:dyDescent="0.2">
      <c r="A2" s="53"/>
      <c r="B2" s="53"/>
      <c r="C2" s="53"/>
    </row>
    <row r="3" spans="1:4" x14ac:dyDescent="0.2">
      <c r="A3" s="46" t="s">
        <v>19</v>
      </c>
      <c r="B3" s="46" t="s">
        <v>219</v>
      </c>
      <c r="C3" s="46" t="s">
        <v>12</v>
      </c>
    </row>
    <row r="4" spans="1:4" x14ac:dyDescent="0.2">
      <c r="A4" s="46">
        <v>1</v>
      </c>
      <c r="B4" s="46">
        <v>2</v>
      </c>
      <c r="C4" s="46">
        <v>3</v>
      </c>
    </row>
    <row r="5" spans="1:4" ht="25.5" x14ac:dyDescent="0.2">
      <c r="A5" s="47" t="s">
        <v>134</v>
      </c>
      <c r="B5" s="46"/>
      <c r="C5" s="47">
        <v>0</v>
      </c>
    </row>
    <row r="6" spans="1:4" x14ac:dyDescent="0.2">
      <c r="A6" s="47" t="s">
        <v>120</v>
      </c>
      <c r="B6" s="46">
        <v>119</v>
      </c>
      <c r="C6" s="62">
        <v>1</v>
      </c>
    </row>
    <row r="7" spans="1:4" x14ac:dyDescent="0.2">
      <c r="A7" s="47" t="s">
        <v>121</v>
      </c>
      <c r="B7" s="46">
        <v>120</v>
      </c>
      <c r="C7" s="62">
        <v>0</v>
      </c>
    </row>
    <row r="8" spans="1:4" x14ac:dyDescent="0.2">
      <c r="A8" s="47" t="s">
        <v>122</v>
      </c>
      <c r="B8" s="46">
        <v>121</v>
      </c>
      <c r="C8" s="62">
        <v>0</v>
      </c>
    </row>
    <row r="9" spans="1:4" x14ac:dyDescent="0.2">
      <c r="A9" s="47" t="s">
        <v>207</v>
      </c>
      <c r="B9" s="46">
        <v>122</v>
      </c>
      <c r="C9" s="62">
        <v>0</v>
      </c>
    </row>
    <row r="10" spans="1:4" x14ac:dyDescent="0.2">
      <c r="A10" s="47" t="s">
        <v>123</v>
      </c>
      <c r="B10" s="46">
        <v>123</v>
      </c>
      <c r="C10" s="62">
        <v>0</v>
      </c>
    </row>
    <row r="11" spans="1:4" ht="25.5" x14ac:dyDescent="0.2">
      <c r="A11" s="47" t="s">
        <v>124</v>
      </c>
      <c r="B11" s="46">
        <v>124</v>
      </c>
      <c r="C11" s="62">
        <v>0</v>
      </c>
    </row>
    <row r="12" spans="1:4" ht="25.5" x14ac:dyDescent="0.2">
      <c r="A12" s="47" t="s">
        <v>125</v>
      </c>
      <c r="B12" s="46">
        <v>125</v>
      </c>
      <c r="C12" s="62">
        <v>0</v>
      </c>
    </row>
    <row r="14" spans="1:4" ht="31.5" customHeight="1" x14ac:dyDescent="0.2">
      <c r="A14" s="141" t="s">
        <v>208</v>
      </c>
      <c r="B14" s="141"/>
      <c r="C14" s="141"/>
      <c r="D14" s="141"/>
    </row>
    <row r="16" spans="1:4" ht="61.5" customHeight="1" x14ac:dyDescent="0.2">
      <c r="A16" s="46" t="s">
        <v>11</v>
      </c>
      <c r="B16" s="46" t="s">
        <v>219</v>
      </c>
      <c r="C16" s="46" t="s">
        <v>12</v>
      </c>
      <c r="D16" s="46" t="s">
        <v>182</v>
      </c>
    </row>
    <row r="17" spans="1:4" x14ac:dyDescent="0.2">
      <c r="A17" s="46">
        <v>1</v>
      </c>
      <c r="B17" s="46">
        <v>2</v>
      </c>
      <c r="C17" s="46">
        <v>3</v>
      </c>
      <c r="D17" s="46">
        <v>4</v>
      </c>
    </row>
    <row r="18" spans="1:4" x14ac:dyDescent="0.2">
      <c r="A18" s="47" t="s">
        <v>126</v>
      </c>
      <c r="B18" s="46">
        <v>126</v>
      </c>
      <c r="C18" s="63">
        <v>21</v>
      </c>
      <c r="D18" s="63">
        <v>19</v>
      </c>
    </row>
    <row r="19" spans="1:4" x14ac:dyDescent="0.2">
      <c r="A19" s="47" t="s">
        <v>34</v>
      </c>
      <c r="B19" s="47"/>
      <c r="C19" s="46">
        <v>0</v>
      </c>
      <c r="D19" s="46">
        <v>0</v>
      </c>
    </row>
    <row r="20" spans="1:4" ht="38.25" x14ac:dyDescent="0.2">
      <c r="A20" s="47" t="s">
        <v>127</v>
      </c>
      <c r="B20" s="46">
        <v>127</v>
      </c>
      <c r="C20" s="63">
        <v>19</v>
      </c>
      <c r="D20" s="63">
        <v>19</v>
      </c>
    </row>
    <row r="21" spans="1:4" x14ac:dyDescent="0.2">
      <c r="A21" s="47" t="s">
        <v>128</v>
      </c>
      <c r="B21" s="46">
        <v>128</v>
      </c>
      <c r="C21" s="63">
        <v>0</v>
      </c>
      <c r="D21" s="63">
        <v>0</v>
      </c>
    </row>
    <row r="22" spans="1:4" x14ac:dyDescent="0.2">
      <c r="A22" s="47" t="s">
        <v>209</v>
      </c>
      <c r="B22" s="46">
        <v>129</v>
      </c>
      <c r="C22" s="63">
        <v>21</v>
      </c>
      <c r="D22" s="63">
        <v>19</v>
      </c>
    </row>
    <row r="23" spans="1:4" x14ac:dyDescent="0.2">
      <c r="A23" s="47" t="s">
        <v>129</v>
      </c>
      <c r="B23" s="46">
        <v>130</v>
      </c>
      <c r="C23" s="63">
        <v>11</v>
      </c>
      <c r="D23" s="46" t="s">
        <v>230</v>
      </c>
    </row>
    <row r="24" spans="1:4" x14ac:dyDescent="0.2">
      <c r="A24" s="47" t="s">
        <v>183</v>
      </c>
      <c r="B24" s="46">
        <v>131</v>
      </c>
      <c r="C24" s="63">
        <v>2</v>
      </c>
      <c r="D24" s="46" t="s">
        <v>230</v>
      </c>
    </row>
    <row r="25" spans="1:4" x14ac:dyDescent="0.2">
      <c r="A25" s="47" t="s">
        <v>184</v>
      </c>
      <c r="B25" s="46">
        <v>132</v>
      </c>
      <c r="C25" s="63">
        <v>1</v>
      </c>
      <c r="D25" s="46" t="s">
        <v>230</v>
      </c>
    </row>
    <row r="26" spans="1:4" x14ac:dyDescent="0.2">
      <c r="A26" s="47" t="s">
        <v>192</v>
      </c>
      <c r="B26" s="46">
        <v>133</v>
      </c>
      <c r="C26" s="63">
        <v>0</v>
      </c>
      <c r="D26" s="46" t="s">
        <v>230</v>
      </c>
    </row>
    <row r="27" spans="1:4" ht="57.75" customHeight="1" x14ac:dyDescent="0.2">
      <c r="A27" s="47" t="s">
        <v>193</v>
      </c>
      <c r="B27" s="46">
        <v>134</v>
      </c>
      <c r="C27" s="63">
        <v>13</v>
      </c>
      <c r="D27" s="46" t="s">
        <v>230</v>
      </c>
    </row>
    <row r="28" spans="1:4" ht="35.25" customHeight="1" x14ac:dyDescent="0.2">
      <c r="A28" s="47" t="s">
        <v>134</v>
      </c>
      <c r="B28" s="47"/>
      <c r="C28" s="57">
        <v>0</v>
      </c>
      <c r="D28" s="46">
        <v>0</v>
      </c>
    </row>
    <row r="29" spans="1:4" ht="44.25" customHeight="1" x14ac:dyDescent="0.2">
      <c r="A29" s="47" t="s">
        <v>210</v>
      </c>
      <c r="B29" s="46">
        <v>135</v>
      </c>
      <c r="C29" s="63">
        <v>1</v>
      </c>
      <c r="D29" s="46" t="s">
        <v>230</v>
      </c>
    </row>
    <row r="30" spans="1:4" ht="51" x14ac:dyDescent="0.2">
      <c r="A30" s="47" t="s">
        <v>211</v>
      </c>
      <c r="B30" s="46">
        <v>136</v>
      </c>
      <c r="C30" s="63">
        <v>1</v>
      </c>
      <c r="D30" s="46" t="s">
        <v>230</v>
      </c>
    </row>
  </sheetData>
  <sheetProtection algorithmName="SHA-512" hashValue="uoKvnN8sLh/TGeNZuzTYF1c62SmNJb53cDg2Q1/Nbgqie8EIge/WzEwkW67TEqoZknQmifatSaptKyKuQSARMA==" saltValue="QiUCML8FkW6XH7v5BxkFCQ==" spinCount="100000" sheet="1" objects="1" scenarios="1"/>
  <mergeCells count="2">
    <mergeCell ref="A14:D14"/>
    <mergeCell ref="A1:C1"/>
  </mergeCells>
  <conditionalFormatting sqref="C18">
    <cfRule type="cellIs" dxfId="14" priority="5" stopIfTrue="1" operator="lessThan">
      <formula>$C$22</formula>
    </cfRule>
    <cfRule type="cellIs" dxfId="13" priority="9" stopIfTrue="1" operator="lessThan">
      <formula>$C$21</formula>
    </cfRule>
    <cfRule type="cellIs" dxfId="12" priority="11" stopIfTrue="1" operator="lessThan">
      <formula>$C$20</formula>
    </cfRule>
  </conditionalFormatting>
  <conditionalFormatting sqref="D18">
    <cfRule type="cellIs" dxfId="11" priority="4" stopIfTrue="1" operator="lessThan">
      <formula>$D$22</formula>
    </cfRule>
    <cfRule type="cellIs" dxfId="10" priority="6" stopIfTrue="1" operator="lessThan">
      <formula>$D$21</formula>
    </cfRule>
    <cfRule type="cellIs" dxfId="9" priority="7" stopIfTrue="1" operator="lessThan">
      <formula>$D$20</formula>
    </cfRule>
    <cfRule type="cellIs" dxfId="8" priority="10" stopIfTrue="1" operator="lessThan">
      <formula>$D$20</formula>
    </cfRule>
  </conditionalFormatting>
  <conditionalFormatting sqref="D21">
    <cfRule type="cellIs" dxfId="7" priority="2" stopIfTrue="1" operator="greaterThan">
      <formula>$C$21</formula>
    </cfRule>
    <cfRule type="cellIs" dxfId="6" priority="8" stopIfTrue="1" operator="lessThan">
      <formula>$D$21</formula>
    </cfRule>
  </conditionalFormatting>
  <conditionalFormatting sqref="D20">
    <cfRule type="cellIs" dxfId="5" priority="3" stopIfTrue="1" operator="greaterThan">
      <formula>$C$20</formula>
    </cfRule>
  </conditionalFormatting>
  <conditionalFormatting sqref="D22">
    <cfRule type="cellIs" dxfId="4" priority="1" stopIfTrue="1" operator="greaterThan">
      <formula>$C$22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Лист9"/>
  <dimension ref="A1:C21"/>
  <sheetViews>
    <sheetView zoomScale="80" zoomScaleNormal="80" workbookViewId="0">
      <pane ySplit="1" topLeftCell="A2" activePane="bottomLeft" state="frozen"/>
      <selection pane="bottomLeft" activeCell="K9" sqref="K9"/>
    </sheetView>
  </sheetViews>
  <sheetFormatPr defaultRowHeight="12.75" x14ac:dyDescent="0.2"/>
  <cols>
    <col min="1" max="1" width="46.5703125" customWidth="1"/>
    <col min="2" max="2" width="9.140625" style="50"/>
    <col min="3" max="3" width="37" customWidth="1"/>
  </cols>
  <sheetData>
    <row r="1" spans="1:3" ht="51" customHeight="1" x14ac:dyDescent="0.2">
      <c r="A1" s="141" t="s">
        <v>260</v>
      </c>
      <c r="B1" s="141"/>
      <c r="C1" s="141"/>
    </row>
    <row r="2" spans="1:3" ht="36.75" customHeight="1" x14ac:dyDescent="0.2">
      <c r="A2" s="142" t="s">
        <v>98</v>
      </c>
      <c r="B2" s="142"/>
      <c r="C2" s="142"/>
    </row>
    <row r="4" spans="1:3" x14ac:dyDescent="0.2">
      <c r="A4" s="46" t="s">
        <v>19</v>
      </c>
      <c r="B4" s="46" t="s">
        <v>219</v>
      </c>
      <c r="C4" s="46" t="s">
        <v>12</v>
      </c>
    </row>
    <row r="5" spans="1:3" x14ac:dyDescent="0.2">
      <c r="A5" s="46">
        <v>1</v>
      </c>
      <c r="B5" s="46">
        <v>2</v>
      </c>
      <c r="C5" s="46">
        <v>3</v>
      </c>
    </row>
    <row r="6" spans="1:3" ht="25.5" x14ac:dyDescent="0.2">
      <c r="A6" s="47" t="s">
        <v>185</v>
      </c>
      <c r="B6" s="46">
        <v>137</v>
      </c>
      <c r="C6" s="46">
        <v>86400</v>
      </c>
    </row>
    <row r="7" spans="1:3" x14ac:dyDescent="0.2">
      <c r="A7" s="47" t="s">
        <v>94</v>
      </c>
      <c r="B7" s="46"/>
      <c r="C7" s="48">
        <v>0</v>
      </c>
    </row>
    <row r="8" spans="1:3" ht="25.5" x14ac:dyDescent="0.2">
      <c r="A8" s="47" t="s">
        <v>82</v>
      </c>
      <c r="B8" s="46">
        <v>138</v>
      </c>
      <c r="C8" s="65">
        <v>0</v>
      </c>
    </row>
    <row r="9" spans="1:3" x14ac:dyDescent="0.2">
      <c r="A9" s="47" t="s">
        <v>186</v>
      </c>
      <c r="B9" s="46"/>
      <c r="C9" s="48">
        <v>0</v>
      </c>
    </row>
    <row r="10" spans="1:3" ht="25.5" x14ac:dyDescent="0.2">
      <c r="A10" s="47" t="s">
        <v>83</v>
      </c>
      <c r="B10" s="46">
        <v>139</v>
      </c>
      <c r="C10" s="65">
        <v>86400</v>
      </c>
    </row>
    <row r="11" spans="1:3" x14ac:dyDescent="0.2">
      <c r="A11" s="47" t="s">
        <v>34</v>
      </c>
      <c r="B11" s="46"/>
      <c r="C11" s="48">
        <v>0</v>
      </c>
    </row>
    <row r="12" spans="1:3" ht="63.75" x14ac:dyDescent="0.2">
      <c r="A12" s="47" t="s">
        <v>261</v>
      </c>
      <c r="B12" s="46">
        <v>140</v>
      </c>
      <c r="C12" s="65">
        <v>0</v>
      </c>
    </row>
    <row r="13" spans="1:3" x14ac:dyDescent="0.2">
      <c r="A13" s="47" t="s">
        <v>84</v>
      </c>
      <c r="B13" s="46"/>
      <c r="C13" s="48">
        <v>0</v>
      </c>
    </row>
    <row r="14" spans="1:3" x14ac:dyDescent="0.2">
      <c r="A14" s="47" t="s">
        <v>85</v>
      </c>
      <c r="B14" s="46">
        <v>141</v>
      </c>
      <c r="C14" s="65">
        <v>0</v>
      </c>
    </row>
    <row r="15" spans="1:3" x14ac:dyDescent="0.2">
      <c r="A15" s="47" t="s">
        <v>78</v>
      </c>
      <c r="B15" s="46">
        <v>142</v>
      </c>
      <c r="C15" s="65">
        <v>0</v>
      </c>
    </row>
    <row r="16" spans="1:3" ht="38.25" x14ac:dyDescent="0.2">
      <c r="A16" s="47" t="s">
        <v>79</v>
      </c>
      <c r="B16" s="46">
        <v>143</v>
      </c>
      <c r="C16" s="65">
        <v>0</v>
      </c>
    </row>
    <row r="17" spans="1:3" x14ac:dyDescent="0.2">
      <c r="A17" s="47" t="s">
        <v>80</v>
      </c>
      <c r="B17" s="46">
        <v>144</v>
      </c>
      <c r="C17" s="65">
        <v>0</v>
      </c>
    </row>
    <row r="18" spans="1:3" x14ac:dyDescent="0.2">
      <c r="A18" s="47" t="s">
        <v>81</v>
      </c>
      <c r="B18" s="46">
        <v>145</v>
      </c>
      <c r="C18" s="65">
        <v>86400</v>
      </c>
    </row>
    <row r="19" spans="1:3" x14ac:dyDescent="0.2">
      <c r="A19" s="47" t="s">
        <v>212</v>
      </c>
      <c r="B19" s="46">
        <v>146</v>
      </c>
      <c r="C19" s="65">
        <v>86400</v>
      </c>
    </row>
    <row r="20" spans="1:3" ht="38.25" x14ac:dyDescent="0.2">
      <c r="A20" s="47" t="s">
        <v>187</v>
      </c>
      <c r="B20" s="46">
        <v>147</v>
      </c>
      <c r="C20" s="65">
        <v>0</v>
      </c>
    </row>
    <row r="21" spans="1:3" ht="25.5" x14ac:dyDescent="0.2">
      <c r="A21" s="47" t="s">
        <v>262</v>
      </c>
      <c r="B21" s="46">
        <v>148</v>
      </c>
      <c r="C21" s="65">
        <v>0</v>
      </c>
    </row>
  </sheetData>
  <sheetProtection algorithmName="SHA-512" hashValue="q8dLE0kpT0jCypSXKtx/hOQWK6MBrFuevXTuOU1wz8k7oPT9oIX7xgktaVea5phUVhC0BLsRkpY6fmmppSV86g==" saltValue="5mASfaifLjrkCupUZkfRRA==" spinCount="100000" sheet="1" objects="1" scenarios="1"/>
  <mergeCells count="2">
    <mergeCell ref="A1:C1"/>
    <mergeCell ref="A2:C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Лист10"/>
  <dimension ref="A1:G24"/>
  <sheetViews>
    <sheetView workbookViewId="0">
      <pane ySplit="1" topLeftCell="A2" activePane="bottomLeft" state="frozen"/>
      <selection pane="bottomLeft" activeCell="I11" sqref="I11"/>
    </sheetView>
  </sheetViews>
  <sheetFormatPr defaultRowHeight="12.75" x14ac:dyDescent="0.2"/>
  <cols>
    <col min="1" max="1" width="41.140625" customWidth="1"/>
    <col min="2" max="2" width="12" style="50" customWidth="1"/>
    <col min="3" max="3" width="12" customWidth="1"/>
    <col min="7" max="7" width="20.85546875" customWidth="1"/>
  </cols>
  <sheetData>
    <row r="1" spans="1:3" ht="76.5" customHeight="1" x14ac:dyDescent="0.2">
      <c r="A1" s="141" t="s">
        <v>263</v>
      </c>
      <c r="B1" s="141"/>
      <c r="C1" s="141"/>
    </row>
    <row r="2" spans="1:3" ht="28.5" customHeight="1" x14ac:dyDescent="0.2">
      <c r="A2" s="142" t="s">
        <v>98</v>
      </c>
      <c r="B2" s="142"/>
      <c r="C2" s="142"/>
    </row>
    <row r="4" spans="1:3" x14ac:dyDescent="0.2">
      <c r="A4" s="46" t="s">
        <v>19</v>
      </c>
      <c r="B4" s="46" t="s">
        <v>219</v>
      </c>
      <c r="C4" s="46" t="s">
        <v>12</v>
      </c>
    </row>
    <row r="5" spans="1:3" x14ac:dyDescent="0.2">
      <c r="A5" s="46">
        <v>1</v>
      </c>
      <c r="B5" s="46">
        <v>2</v>
      </c>
      <c r="C5" s="46">
        <v>3</v>
      </c>
    </row>
    <row r="6" spans="1:3" ht="38.25" x14ac:dyDescent="0.2">
      <c r="A6" s="47" t="s">
        <v>188</v>
      </c>
      <c r="B6" s="46">
        <v>149</v>
      </c>
      <c r="C6" s="46">
        <v>86400</v>
      </c>
    </row>
    <row r="7" spans="1:3" x14ac:dyDescent="0.2">
      <c r="A7" s="47" t="s">
        <v>89</v>
      </c>
      <c r="B7" s="46"/>
      <c r="C7" s="46">
        <v>0</v>
      </c>
    </row>
    <row r="8" spans="1:3" x14ac:dyDescent="0.2">
      <c r="A8" s="47" t="s">
        <v>90</v>
      </c>
      <c r="B8" s="46">
        <v>150</v>
      </c>
      <c r="C8" s="63">
        <v>0</v>
      </c>
    </row>
    <row r="9" spans="1:3" x14ac:dyDescent="0.2">
      <c r="A9" s="47" t="s">
        <v>86</v>
      </c>
      <c r="B9" s="46">
        <v>151</v>
      </c>
      <c r="C9" s="63">
        <v>86400</v>
      </c>
    </row>
    <row r="10" spans="1:3" x14ac:dyDescent="0.2">
      <c r="A10" s="47" t="s">
        <v>87</v>
      </c>
      <c r="B10" s="46">
        <v>152</v>
      </c>
      <c r="C10" s="63">
        <v>0</v>
      </c>
    </row>
    <row r="11" spans="1:3" x14ac:dyDescent="0.2">
      <c r="A11" s="47" t="s">
        <v>34</v>
      </c>
      <c r="B11" s="46"/>
      <c r="C11" s="46">
        <v>0</v>
      </c>
    </row>
    <row r="12" spans="1:3" x14ac:dyDescent="0.2">
      <c r="A12" s="47" t="s">
        <v>91</v>
      </c>
      <c r="B12" s="46">
        <v>153</v>
      </c>
      <c r="C12" s="63">
        <v>0</v>
      </c>
    </row>
    <row r="13" spans="1:3" x14ac:dyDescent="0.2">
      <c r="A13" s="47" t="s">
        <v>88</v>
      </c>
      <c r="B13" s="46">
        <v>154</v>
      </c>
      <c r="C13" s="63">
        <v>0</v>
      </c>
    </row>
    <row r="17" spans="1:7" ht="102.75" thickBot="1" x14ac:dyDescent="0.25">
      <c r="A17" s="51" t="s">
        <v>264</v>
      </c>
      <c r="B17" s="144"/>
      <c r="C17" s="144"/>
      <c r="D17" s="144"/>
      <c r="E17" s="54"/>
      <c r="F17" s="144"/>
      <c r="G17" s="144"/>
    </row>
    <row r="18" spans="1:7" x14ac:dyDescent="0.2">
      <c r="A18" s="51"/>
      <c r="B18" s="55" t="s">
        <v>22</v>
      </c>
      <c r="C18" s="51"/>
      <c r="D18" s="145" t="s">
        <v>20</v>
      </c>
      <c r="E18" s="145"/>
      <c r="F18" s="51"/>
      <c r="G18" s="15" t="s">
        <v>21</v>
      </c>
    </row>
    <row r="19" spans="1:7" ht="26.25" customHeight="1" thickBot="1" x14ac:dyDescent="0.25">
      <c r="A19" s="51"/>
      <c r="B19" s="54"/>
      <c r="C19" s="51"/>
      <c r="D19" s="144" t="s">
        <v>265</v>
      </c>
      <c r="E19" s="54"/>
      <c r="F19" s="51"/>
      <c r="G19" s="15" t="s">
        <v>269</v>
      </c>
    </row>
    <row r="20" spans="1:7" ht="51" x14ac:dyDescent="0.2">
      <c r="A20" s="51"/>
      <c r="B20" s="15" t="s">
        <v>266</v>
      </c>
      <c r="C20" s="51"/>
      <c r="D20" s="144"/>
      <c r="E20" s="51"/>
      <c r="F20" s="51"/>
      <c r="G20" s="15" t="s">
        <v>23</v>
      </c>
    </row>
    <row r="23" spans="1:7" ht="65.25" customHeight="1" x14ac:dyDescent="0.2">
      <c r="A23" s="143" t="s">
        <v>267</v>
      </c>
      <c r="B23" s="143"/>
      <c r="C23" s="143"/>
      <c r="D23" s="143"/>
      <c r="E23" s="143"/>
      <c r="F23" s="143"/>
      <c r="G23" s="143"/>
    </row>
    <row r="24" spans="1:7" ht="42" customHeight="1" x14ac:dyDescent="0.2">
      <c r="A24" s="143" t="s">
        <v>268</v>
      </c>
      <c r="B24" s="143"/>
      <c r="C24" s="143"/>
      <c r="D24" s="143"/>
      <c r="E24" s="143"/>
      <c r="F24" s="143"/>
      <c r="G24" s="143"/>
    </row>
  </sheetData>
  <mergeCells count="8">
    <mergeCell ref="A23:G23"/>
    <mergeCell ref="A24:G24"/>
    <mergeCell ref="A1:C1"/>
    <mergeCell ref="A2:C2"/>
    <mergeCell ref="B17:D17"/>
    <mergeCell ref="F17:G17"/>
    <mergeCell ref="D18:E18"/>
    <mergeCell ref="D19:D20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Лист11"/>
  <dimension ref="A1:E384"/>
  <sheetViews>
    <sheetView workbookViewId="0">
      <pane ySplit="2" topLeftCell="A30" activePane="bottomLeft" state="frozen"/>
      <selection pane="bottomLeft" activeCell="M23" sqref="M23"/>
    </sheetView>
  </sheetViews>
  <sheetFormatPr defaultRowHeight="12.75" x14ac:dyDescent="0.2"/>
  <cols>
    <col min="1" max="1" width="21.28515625" customWidth="1"/>
    <col min="2" max="2" width="9.140625" style="64"/>
  </cols>
  <sheetData>
    <row r="1" spans="1:5" s="60" customFormat="1" ht="16.5" x14ac:dyDescent="0.25">
      <c r="A1" s="60">
        <f>COUNTIF(A2:A384,"ОШИБКА")</f>
        <v>13</v>
      </c>
      <c r="B1" s="66" t="s">
        <v>608</v>
      </c>
      <c r="C1" s="61"/>
      <c r="D1" s="61"/>
      <c r="E1" s="61"/>
    </row>
    <row r="2" spans="1:5" x14ac:dyDescent="0.2">
      <c r="A2" s="52" t="s">
        <v>308</v>
      </c>
    </row>
    <row r="3" spans="1:5" x14ac:dyDescent="0.2">
      <c r="A3" t="str">
        <f>IF(AND('раздел 1,2'!C5=5,'раздел 1,2'!C10&gt;0),"ПРАВИЛЬНО","ОШИБКА")</f>
        <v>ОШИБКА</v>
      </c>
      <c r="B3" s="64" t="s">
        <v>309</v>
      </c>
    </row>
    <row r="4" spans="1:5" x14ac:dyDescent="0.2">
      <c r="A4" s="52" t="s">
        <v>310</v>
      </c>
    </row>
    <row r="5" spans="1:5" x14ac:dyDescent="0.2">
      <c r="A5" t="str">
        <f>IF(OR(AND('раздел 1,2'!C18=0,'раздел 1,2'!D18=0),AND('раздел 1,2'!C18&gt;0,'раздел 1,2'!D18&gt;0)),"ПРАВИЛЬНО","ОШИБКА")</f>
        <v>ПРАВИЛЬНО</v>
      </c>
      <c r="B5" s="64" t="s">
        <v>462</v>
      </c>
    </row>
    <row r="6" spans="1:5" x14ac:dyDescent="0.2">
      <c r="A6" t="str">
        <f>IF(OR(AND('раздел 1,2'!C18=0,'раздел 1,2'!E18=0),AND('раздел 1,2'!C18&gt;0,'раздел 1,2'!E18&gt;0)),"ПРАВИЛЬНО","ОШИБКА")</f>
        <v>ПРАВИЛЬНО</v>
      </c>
      <c r="B6" s="64" t="s">
        <v>463</v>
      </c>
    </row>
    <row r="7" spans="1:5" x14ac:dyDescent="0.2">
      <c r="A7" t="str">
        <f>IF(OR(AND('раздел 1,2'!C19=0,'раздел 1,2'!D19=0),AND('раздел 1,2'!C19&gt;0,'раздел 1,2'!D19&gt;0)),"ПРАВИЛЬНО","ОШИБКА")</f>
        <v>ПРАВИЛЬНО</v>
      </c>
      <c r="B7" s="64" t="s">
        <v>464</v>
      </c>
    </row>
    <row r="8" spans="1:5" x14ac:dyDescent="0.2">
      <c r="A8" t="str">
        <f>IF(OR(AND('раздел 1,2'!C19=0,'раздел 1,2'!E19=0),AND('раздел 1,2'!C19&gt;0,'раздел 1,2'!E19&gt;0)),"ПРАВИЛЬНО","ОШИБКА")</f>
        <v>ПРАВИЛЬНО</v>
      </c>
      <c r="B8" s="64" t="s">
        <v>465</v>
      </c>
    </row>
    <row r="9" spans="1:5" x14ac:dyDescent="0.2">
      <c r="A9" t="str">
        <f>IF(OR(AND('раздел 1,2'!C22=0,'раздел 1,2'!D22=0),AND('раздел 1,2'!C22&gt;0,'раздел 1,2'!D22&gt;0)),"ПРАВИЛЬНО","ОШИБКА")</f>
        <v>ПРАВИЛЬНО</v>
      </c>
      <c r="B9" s="64" t="s">
        <v>466</v>
      </c>
    </row>
    <row r="10" spans="1:5" x14ac:dyDescent="0.2">
      <c r="A10" t="str">
        <f>IF(OR(AND('раздел 1,2'!C22=0,'раздел 1,2'!E22=0),AND('раздел 1,2'!C22&gt;0,'раздел 1,2'!E22&gt;0)),"ПРАВИЛЬНО","ОШИБКА")</f>
        <v>ПРАВИЛЬНО</v>
      </c>
      <c r="B10" s="64" t="s">
        <v>467</v>
      </c>
    </row>
    <row r="11" spans="1:5" x14ac:dyDescent="0.2">
      <c r="A11" t="str">
        <f>IF(OR(AND('раздел 1,2'!C21=0,'раздел 1,2'!D21=0),AND('раздел 1,2'!C21&gt;0,'раздел 1,2'!D21&gt;0)),"ПРАВИЛЬНО","ОШИБКА")</f>
        <v>ПРАВИЛЬНО</v>
      </c>
      <c r="B11" s="64" t="s">
        <v>468</v>
      </c>
    </row>
    <row r="12" spans="1:5" x14ac:dyDescent="0.2">
      <c r="A12" t="str">
        <f>IF(OR(AND('раздел 1,2'!C21=0,'раздел 1,2'!E21=0),AND('раздел 1,2'!C21&gt;0,'раздел 1,2'!E21&gt;0)),"ПРАВИЛЬНО","ОШИБКА")</f>
        <v>ПРАВИЛЬНО</v>
      </c>
      <c r="B12" s="64" t="s">
        <v>469</v>
      </c>
    </row>
    <row r="13" spans="1:5" x14ac:dyDescent="0.2">
      <c r="A13" t="str">
        <f>IF(OR(AND('раздел 1,2'!C22=0,'раздел 1,2'!D22=0),AND('раздел 1,2'!C22&gt;0,'раздел 1,2'!D22&gt;0)),"ПРАВИЛЬНО","ОШИБКА")</f>
        <v>ПРАВИЛЬНО</v>
      </c>
      <c r="B13" s="64" t="s">
        <v>470</v>
      </c>
    </row>
    <row r="14" spans="1:5" x14ac:dyDescent="0.2">
      <c r="A14" t="str">
        <f>IF(OR(AND('раздел 1,2'!C22=0,'раздел 1,2'!E22=0),AND('раздел 1,2'!C22&gt;0,'раздел 1,2'!E22&gt;0)),"ПРАВИЛЬНО","ОШИБКА")</f>
        <v>ПРАВИЛЬНО</v>
      </c>
      <c r="B14" s="64" t="s">
        <v>471</v>
      </c>
    </row>
    <row r="15" spans="1:5" x14ac:dyDescent="0.2">
      <c r="A15" t="str">
        <f>IF(OR(AND('раздел 1,2'!D18=0,'раздел 1,2'!C18=0),AND('раздел 1,2'!D18&gt;0,'раздел 1,2'!C18&gt;0)),"ПРАВИЛЬНО","ОШИБКА")</f>
        <v>ПРАВИЛЬНО</v>
      </c>
      <c r="B15" s="64" t="s">
        <v>472</v>
      </c>
    </row>
    <row r="16" spans="1:5" x14ac:dyDescent="0.2">
      <c r="A16" t="str">
        <f>IF(OR(AND('раздел 1,2'!D18=0,'раздел 1,2'!E18=0),AND('раздел 1,2'!D18&gt;0,'раздел 1,2'!E18&gt;0)),"ПРАВИЛЬНО","ОШИБКА")</f>
        <v>ПРАВИЛЬНО</v>
      </c>
      <c r="B16" s="64" t="s">
        <v>473</v>
      </c>
    </row>
    <row r="17" spans="1:2" x14ac:dyDescent="0.2">
      <c r="A17" t="str">
        <f>IF(OR(AND('раздел 1,2'!D19=0,'раздел 1,2'!C19=0),AND('раздел 1,2'!D19&gt;0,'раздел 1,2'!C19&gt;0)),"ПРАВИЛЬНО","ОШИБКА")</f>
        <v>ПРАВИЛЬНО</v>
      </c>
      <c r="B17" s="64" t="s">
        <v>474</v>
      </c>
    </row>
    <row r="18" spans="1:2" x14ac:dyDescent="0.2">
      <c r="A18" t="str">
        <f>IF(OR(AND('раздел 1,2'!D19=0,'раздел 1,2'!E19=0),AND('раздел 1,2'!D19&gt;0,'раздел 1,2'!E19&gt;0)),"ПРАВИЛЬНО","ОШИБКА")</f>
        <v>ПРАВИЛЬНО</v>
      </c>
      <c r="B18" s="64" t="s">
        <v>475</v>
      </c>
    </row>
    <row r="19" spans="1:2" x14ac:dyDescent="0.2">
      <c r="A19" t="str">
        <f>IF(OR(AND('раздел 1,2'!D22=0,'раздел 1,2'!C22=0),AND('раздел 1,2'!D22&gt;0,'раздел 1,2'!C22&gt;0)),"ПРАВИЛЬНО","ОШИБКА")</f>
        <v>ПРАВИЛЬНО</v>
      </c>
      <c r="B19" s="64" t="s">
        <v>476</v>
      </c>
    </row>
    <row r="20" spans="1:2" x14ac:dyDescent="0.2">
      <c r="A20" t="str">
        <f>IF(OR(AND('раздел 1,2'!D22=0,'раздел 1,2'!E22=0),AND('раздел 1,2'!D22&gt;0,'раздел 1,2'!E22&gt;0)),"ПРАВИЛЬНО","ОШИБКА")</f>
        <v>ПРАВИЛЬНО</v>
      </c>
      <c r="B20" s="64" t="s">
        <v>477</v>
      </c>
    </row>
    <row r="21" spans="1:2" x14ac:dyDescent="0.2">
      <c r="A21" t="str">
        <f>IF(OR(AND('раздел 1,2'!D21=0,'раздел 1,2'!C21=0),AND('раздел 1,2'!D21&gt;0,'раздел 1,2'!C21&gt;0)),"ПРАВИЛЬНО","ОШИБКА")</f>
        <v>ПРАВИЛЬНО</v>
      </c>
      <c r="B21" s="64" t="s">
        <v>478</v>
      </c>
    </row>
    <row r="22" spans="1:2" x14ac:dyDescent="0.2">
      <c r="A22" t="str">
        <f>IF(OR(AND('раздел 1,2'!D21=0,'раздел 1,2'!E21=0),AND('раздел 1,2'!D21&gt;0,'раздел 1,2'!E21&gt;0)),"ПРАВИЛЬНО","ОШИБКА")</f>
        <v>ПРАВИЛЬНО</v>
      </c>
      <c r="B22" s="64" t="s">
        <v>479</v>
      </c>
    </row>
    <row r="23" spans="1:2" x14ac:dyDescent="0.2">
      <c r="A23" t="str">
        <f>IF(OR(AND('раздел 1,2'!D22=0,'раздел 1,2'!C22=0),AND('раздел 1,2'!D22&gt;0,'раздел 1,2'!C22&gt;0)),"ПРАВИЛЬНО","ОШИБКА")</f>
        <v>ПРАВИЛЬНО</v>
      </c>
      <c r="B23" s="64" t="s">
        <v>480</v>
      </c>
    </row>
    <row r="24" spans="1:2" x14ac:dyDescent="0.2">
      <c r="A24" t="str">
        <f>IF(OR(AND('раздел 1,2'!D22=0,'раздел 1,2'!E22=0),AND('раздел 1,2'!D22&gt;0,'раздел 1,2'!E22&gt;0)),"ПРАВИЛЬНО","ОШИБКА")</f>
        <v>ПРАВИЛЬНО</v>
      </c>
      <c r="B24" s="64" t="s">
        <v>481</v>
      </c>
    </row>
    <row r="25" spans="1:2" x14ac:dyDescent="0.2">
      <c r="A25" t="str">
        <f>IF(OR(AND('раздел 1,2'!E18=0,'раздел 1,2'!D18=0),AND('раздел 1,2'!E18&gt;0,'раздел 1,2'!D18&gt;0)),"ПРАВИЛЬНО","ОШИБКА")</f>
        <v>ПРАВИЛЬНО</v>
      </c>
      <c r="B25" s="64" t="s">
        <v>482</v>
      </c>
    </row>
    <row r="26" spans="1:2" x14ac:dyDescent="0.2">
      <c r="A26" t="str">
        <f>IF(OR(AND('раздел 1,2'!E18=0,'раздел 1,2'!C18=0),AND('раздел 1,2'!E18&gt;0,'раздел 1,2'!C18&gt;0)),"ПРАВИЛЬНО","ОШИБКА")</f>
        <v>ПРАВИЛЬНО</v>
      </c>
      <c r="B26" s="64" t="s">
        <v>483</v>
      </c>
    </row>
    <row r="27" spans="1:2" x14ac:dyDescent="0.2">
      <c r="A27" t="str">
        <f>IF(OR(AND('раздел 1,2'!E19=0,'раздел 1,2'!D19=0),AND('раздел 1,2'!E19&gt;0,'раздел 1,2'!D19&gt;0)),"ПРАВИЛЬНО","ОШИБКА")</f>
        <v>ПРАВИЛЬНО</v>
      </c>
      <c r="B27" s="64" t="s">
        <v>484</v>
      </c>
    </row>
    <row r="28" spans="1:2" x14ac:dyDescent="0.2">
      <c r="A28" t="str">
        <f>IF(OR(AND('раздел 1,2'!E19=0,'раздел 1,2'!C19=0),AND('раздел 1,2'!E19&gt;0,'раздел 1,2'!C19&gt;0)),"ПРАВИЛЬНО","ОШИБКА")</f>
        <v>ПРАВИЛЬНО</v>
      </c>
      <c r="B28" s="64" t="s">
        <v>485</v>
      </c>
    </row>
    <row r="29" spans="1:2" x14ac:dyDescent="0.2">
      <c r="A29" t="str">
        <f>IF(OR(AND('раздел 1,2'!E22=0,'раздел 1,2'!D22=0),AND('раздел 1,2'!E22&gt;0,'раздел 1,2'!D22&gt;0)),"ПРАВИЛЬНО","ОШИБКА")</f>
        <v>ПРАВИЛЬНО</v>
      </c>
      <c r="B29" s="64" t="s">
        <v>486</v>
      </c>
    </row>
    <row r="30" spans="1:2" x14ac:dyDescent="0.2">
      <c r="A30" t="str">
        <f>IF(OR(AND('раздел 1,2'!E22=0,'раздел 1,2'!C22=0),AND('раздел 1,2'!E22&gt;0,'раздел 1,2'!C22&gt;0)),"ПРАВИЛЬНО","ОШИБКА")</f>
        <v>ПРАВИЛЬНО</v>
      </c>
      <c r="B30" s="64" t="s">
        <v>487</v>
      </c>
    </row>
    <row r="31" spans="1:2" x14ac:dyDescent="0.2">
      <c r="A31" t="str">
        <f>IF(OR(AND('раздел 1,2'!E21=0,'раздел 1,2'!D21=0),AND('раздел 1,2'!E21&gt;0,'раздел 1,2'!D21&gt;0)),"ПРАВИЛЬНО","ОШИБКА")</f>
        <v>ПРАВИЛЬНО</v>
      </c>
      <c r="B31" s="64" t="s">
        <v>488</v>
      </c>
    </row>
    <row r="32" spans="1:2" x14ac:dyDescent="0.2">
      <c r="A32" t="str">
        <f>IF(OR(AND('раздел 1,2'!E21=0,'раздел 1,2'!C21=0),AND('раздел 1,2'!E21&gt;0,'раздел 1,2'!C21&gt;0)),"ПРАВИЛЬНО","ОШИБКА")</f>
        <v>ПРАВИЛЬНО</v>
      </c>
      <c r="B32" s="64" t="s">
        <v>489</v>
      </c>
    </row>
    <row r="33" spans="1:2" x14ac:dyDescent="0.2">
      <c r="A33" t="str">
        <f>IF(OR(AND('раздел 1,2'!E22=0,'раздел 1,2'!D22=0),AND('раздел 1,2'!E22&gt;0,'раздел 1,2'!D22&gt;0)),"ПРАВИЛЬНО","ОШИБКА")</f>
        <v>ПРАВИЛЬНО</v>
      </c>
      <c r="B33" s="64" t="s">
        <v>490</v>
      </c>
    </row>
    <row r="34" spans="1:2" x14ac:dyDescent="0.2">
      <c r="A34" t="str">
        <f>IF(OR(AND('раздел 1,2'!E22=0,'раздел 1,2'!C22=0),AND('раздел 1,2'!E22&gt;0,'раздел 1,2'!C22&gt;0)),"ПРАВИЛЬНО","ОШИБКА")</f>
        <v>ПРАВИЛЬНО</v>
      </c>
      <c r="B34" s="64" t="s">
        <v>491</v>
      </c>
    </row>
    <row r="35" spans="1:2" x14ac:dyDescent="0.2">
      <c r="A35" t="str">
        <f>IF(OR(AND('раздел 1,2'!F18=0,'раздел 1,2'!G18=0),AND('раздел 1,2'!F18&gt;0,'раздел 1,2'!G18&gt;0)),"ПРАВИЛЬНО","ОШИБКА")</f>
        <v>ПРАВИЛЬНО</v>
      </c>
      <c r="B35" s="64" t="s">
        <v>492</v>
      </c>
    </row>
    <row r="36" spans="1:2" x14ac:dyDescent="0.2">
      <c r="A36" t="str">
        <f>IF(OR(AND('раздел 1,2'!F18=0,'раздел 1,2'!H18=0),AND('раздел 1,2'!F18&gt;0,'раздел 1,2'!H18&gt;0)),"ПРАВИЛЬНО","ОШИБКА")</f>
        <v>ПРАВИЛЬНО</v>
      </c>
      <c r="B36" s="64" t="s">
        <v>493</v>
      </c>
    </row>
    <row r="37" spans="1:2" x14ac:dyDescent="0.2">
      <c r="A37" t="str">
        <f>IF(OR(AND('раздел 1,2'!F19=0,'раздел 1,2'!G19=0),AND('раздел 1,2'!F19&gt;0,'раздел 1,2'!G19&gt;0)),"ПРАВИЛЬНО","ОШИБКА")</f>
        <v>ПРАВИЛЬНО</v>
      </c>
      <c r="B37" s="64" t="s">
        <v>494</v>
      </c>
    </row>
    <row r="38" spans="1:2" x14ac:dyDescent="0.2">
      <c r="A38" t="str">
        <f>IF(OR(AND('раздел 1,2'!F19=0,'раздел 1,2'!H19=0),AND('раздел 1,2'!F19&gt;0,'раздел 1,2'!H19&gt;0)),"ПРАВИЛЬНО","ОШИБКА")</f>
        <v>ПРАВИЛЬНО</v>
      </c>
      <c r="B38" s="64" t="s">
        <v>495</v>
      </c>
    </row>
    <row r="39" spans="1:2" x14ac:dyDescent="0.2">
      <c r="A39" t="str">
        <f>IF(OR(AND('раздел 1,2'!F22=0,'раздел 1,2'!G22=0),AND('раздел 1,2'!F22&gt;0,'раздел 1,2'!G22&gt;0)),"ПРАВИЛЬНО","ОШИБКА")</f>
        <v>ПРАВИЛЬНО</v>
      </c>
      <c r="B39" s="64" t="s">
        <v>496</v>
      </c>
    </row>
    <row r="40" spans="1:2" x14ac:dyDescent="0.2">
      <c r="A40" t="str">
        <f>IF(OR(AND('раздел 1,2'!F22=0,'раздел 1,2'!H22=0),AND('раздел 1,2'!F22&gt;0,'раздел 1,2'!H22&gt;0)),"ПРАВИЛЬНО","ОШИБКА")</f>
        <v>ПРАВИЛЬНО</v>
      </c>
      <c r="B40" s="64" t="s">
        <v>497</v>
      </c>
    </row>
    <row r="41" spans="1:2" x14ac:dyDescent="0.2">
      <c r="A41" t="str">
        <f>IF(OR(AND('раздел 1,2'!F21=0,'раздел 1,2'!G21=0),AND('раздел 1,2'!F21&gt;0,'раздел 1,2'!G21&gt;0)),"ПРАВИЛЬНО","ОШИБКА")</f>
        <v>ПРАВИЛЬНО</v>
      </c>
      <c r="B41" s="64" t="s">
        <v>498</v>
      </c>
    </row>
    <row r="42" spans="1:2" x14ac:dyDescent="0.2">
      <c r="A42" t="str">
        <f>IF(OR(AND('раздел 1,2'!F21=0,'раздел 1,2'!H21=0),AND('раздел 1,2'!F21&gt;0,'раздел 1,2'!H21&gt;0)),"ПРАВИЛЬНО","ОШИБКА")</f>
        <v>ПРАВИЛЬНО</v>
      </c>
      <c r="B42" s="64" t="s">
        <v>499</v>
      </c>
    </row>
    <row r="43" spans="1:2" x14ac:dyDescent="0.2">
      <c r="A43" t="str">
        <f>IF(OR(AND('раздел 1,2'!F22=0,'раздел 1,2'!G22=0),AND('раздел 1,2'!F22&gt;0,'раздел 1,2'!G22&gt;0)),"ПРАВИЛЬНО","ОШИБКА")</f>
        <v>ПРАВИЛЬНО</v>
      </c>
      <c r="B43" s="64" t="s">
        <v>500</v>
      </c>
    </row>
    <row r="44" spans="1:2" x14ac:dyDescent="0.2">
      <c r="A44" t="str">
        <f>IF(OR(AND('раздел 1,2'!F22=0,'раздел 1,2'!H22=0),AND('раздел 1,2'!F22&gt;0,'раздел 1,2'!H22&gt;0)),"ПРАВИЛЬНО","ОШИБКА")</f>
        <v>ПРАВИЛЬНО</v>
      </c>
      <c r="B44" s="64" t="s">
        <v>501</v>
      </c>
    </row>
    <row r="45" spans="1:2" x14ac:dyDescent="0.2">
      <c r="A45" t="str">
        <f>IF(OR(AND('раздел 1,2'!G18=0,'раздел 1,2'!F18=0),AND('раздел 1,2'!G18&gt;0,'раздел 1,2'!F18&gt;0)),"ПРАВИЛЬНО","ОШИБКА")</f>
        <v>ПРАВИЛЬНО</v>
      </c>
      <c r="B45" s="64" t="s">
        <v>502</v>
      </c>
    </row>
    <row r="46" spans="1:2" x14ac:dyDescent="0.2">
      <c r="A46" t="str">
        <f>IF(OR(AND('раздел 1,2'!G18=0,'раздел 1,2'!H18=0),AND('раздел 1,2'!G18&gt;0,'раздел 1,2'!H18&gt;0)),"ПРАВИЛЬНО","ОШИБКА")</f>
        <v>ПРАВИЛЬНО</v>
      </c>
      <c r="B46" s="64" t="s">
        <v>503</v>
      </c>
    </row>
    <row r="47" spans="1:2" x14ac:dyDescent="0.2">
      <c r="A47" t="str">
        <f>IF(OR(AND('раздел 1,2'!G19=0,'раздел 1,2'!F19=0),AND('раздел 1,2'!G19&gt;0,'раздел 1,2'!F19&gt;0)),"ПРАВИЛЬНО","ОШИБКА")</f>
        <v>ПРАВИЛЬНО</v>
      </c>
      <c r="B47" s="64" t="s">
        <v>504</v>
      </c>
    </row>
    <row r="48" spans="1:2" x14ac:dyDescent="0.2">
      <c r="A48" t="str">
        <f>IF(OR(AND('раздел 1,2'!G19=0,'раздел 1,2'!H19=0),AND('раздел 1,2'!G19&gt;0,'раздел 1,2'!H19&gt;0)),"ПРАВИЛЬНО","ОШИБКА")</f>
        <v>ПРАВИЛЬНО</v>
      </c>
      <c r="B48" s="64" t="s">
        <v>505</v>
      </c>
    </row>
    <row r="49" spans="1:2" x14ac:dyDescent="0.2">
      <c r="A49" t="str">
        <f>IF(OR(AND('раздел 1,2'!G22=0,'раздел 1,2'!F22=0),AND('раздел 1,2'!G22&gt;0,'раздел 1,2'!F22&gt;0)),"ПРАВИЛЬНО","ОШИБКА")</f>
        <v>ПРАВИЛЬНО</v>
      </c>
      <c r="B49" s="64" t="s">
        <v>506</v>
      </c>
    </row>
    <row r="50" spans="1:2" x14ac:dyDescent="0.2">
      <c r="A50" t="str">
        <f>IF(OR(AND('раздел 1,2'!G22=0,'раздел 1,2'!H22=0),AND('раздел 1,2'!G22&gt;0,'раздел 1,2'!H22&gt;0)),"ПРАВИЛЬНО","ОШИБКА")</f>
        <v>ПРАВИЛЬНО</v>
      </c>
      <c r="B50" s="64" t="s">
        <v>507</v>
      </c>
    </row>
    <row r="51" spans="1:2" x14ac:dyDescent="0.2">
      <c r="A51" t="str">
        <f>IF(OR(AND('раздел 1,2'!G21=0,'раздел 1,2'!F21=0),AND('раздел 1,2'!G21&gt;0,'раздел 1,2'!F21&gt;0)),"ПРАВИЛЬНО","ОШИБКА")</f>
        <v>ПРАВИЛЬНО</v>
      </c>
      <c r="B51" s="64" t="s">
        <v>508</v>
      </c>
    </row>
    <row r="52" spans="1:2" x14ac:dyDescent="0.2">
      <c r="A52" t="str">
        <f>IF(OR(AND('раздел 1,2'!G21=0,'раздел 1,2'!H21=0),AND('раздел 1,2'!G21&gt;0,'раздел 1,2'!H21&gt;0)),"ПРАВИЛЬНО","ОШИБКА")</f>
        <v>ПРАВИЛЬНО</v>
      </c>
      <c r="B52" s="64" t="s">
        <v>509</v>
      </c>
    </row>
    <row r="53" spans="1:2" x14ac:dyDescent="0.2">
      <c r="A53" t="str">
        <f>IF(OR(AND('раздел 1,2'!G22=0,'раздел 1,2'!F22=0),AND('раздел 1,2'!G22&gt;0,'раздел 1,2'!F22&gt;0)),"ПРАВИЛЬНО","ОШИБКА")</f>
        <v>ПРАВИЛЬНО</v>
      </c>
      <c r="B53" s="64" t="s">
        <v>510</v>
      </c>
    </row>
    <row r="54" spans="1:2" x14ac:dyDescent="0.2">
      <c r="A54" t="str">
        <f>IF(OR(AND('раздел 1,2'!G22=0,'раздел 1,2'!H22=0),AND('раздел 1,2'!G22&gt;0,'раздел 1,2'!H22&gt;0)),"ПРАВИЛЬНО","ОШИБКА")</f>
        <v>ПРАВИЛЬНО</v>
      </c>
      <c r="B54" s="64" t="s">
        <v>511</v>
      </c>
    </row>
    <row r="55" spans="1:2" x14ac:dyDescent="0.2">
      <c r="A55" t="str">
        <f>IF('раздел 3'!I32=('раздел 1,2'!C18+'раздел 1,2'!F18),"ПРАВИЛЬНО","ОШИБКА")</f>
        <v>ПРАВИЛЬНО</v>
      </c>
      <c r="B55" s="64" t="s">
        <v>311</v>
      </c>
    </row>
    <row r="56" spans="1:2" x14ac:dyDescent="0.2">
      <c r="A56" t="str">
        <f>IF('раздел 3'!K32=('раздел 1,2'!D18+'раздел 1,2'!G18),"ПРАВИЛЬНО","ОШИБКА")</f>
        <v>ПРАВИЛЬНО</v>
      </c>
      <c r="B56" s="64" t="s">
        <v>312</v>
      </c>
    </row>
    <row r="57" spans="1:2" x14ac:dyDescent="0.2">
      <c r="A57" t="str">
        <f>IF('раздел 3'!C32=('раздел 1,2'!E18+'раздел 1,2'!H18),"ПРАВИЛЬНО","ОШИБКА")</f>
        <v>ПРАВИЛЬНО</v>
      </c>
      <c r="B57" s="64" t="s">
        <v>313</v>
      </c>
    </row>
    <row r="58" spans="1:2" x14ac:dyDescent="0.2">
      <c r="A58" t="str">
        <f>IF('раздел 3'!I33=('раздел 1,2'!C22+'раздел 1,2'!F22),"ПРАВИЛЬНО","ОШИБКА")</f>
        <v>ПРАВИЛЬНО</v>
      </c>
      <c r="B58" s="64" t="s">
        <v>314</v>
      </c>
    </row>
    <row r="59" spans="1:2" x14ac:dyDescent="0.2">
      <c r="A59" t="str">
        <f>IF('раздел 3'!K33=('раздел 1,2'!D22+'раздел 1,2'!G22),"ПРАВИЛЬНО","ОШИБКА")</f>
        <v>ПРАВИЛЬНО</v>
      </c>
      <c r="B59" s="64" t="s">
        <v>315</v>
      </c>
    </row>
    <row r="60" spans="1:2" x14ac:dyDescent="0.2">
      <c r="A60" t="str">
        <f>IF('раздел 3'!C33=('раздел 1,2'!E22+'раздел 1,2'!H22),"ПРАВИЛЬНО","ОШИБКА")</f>
        <v>ПРАВИЛЬНО</v>
      </c>
      <c r="B60" s="64" t="s">
        <v>316</v>
      </c>
    </row>
    <row r="61" spans="1:2" ht="15.75" x14ac:dyDescent="0.2">
      <c r="A61" t="str">
        <f>IF('раздел 3'!I7=('раздел 1,2'!C23+'раздел 1,2'!F23),"ПРВИЛЬНО","ОШИБКА")</f>
        <v>ПРВИЛЬНО</v>
      </c>
      <c r="B61" s="67" t="s">
        <v>317</v>
      </c>
    </row>
    <row r="62" spans="1:2" x14ac:dyDescent="0.2">
      <c r="A62" t="str">
        <f>IF('раздел 3'!K7=('раздел 1,2'!D23+'раздел 1,2'!G23),"ПРАВИЛЬНО","ОШИБКА")</f>
        <v>ПРАВИЛЬНО</v>
      </c>
      <c r="B62" s="64" t="s">
        <v>318</v>
      </c>
    </row>
    <row r="63" spans="1:2" x14ac:dyDescent="0.2">
      <c r="A63" t="str">
        <f>IF('раздел 3'!C7=('раздел 1,2'!E23+'раздел 1,2'!H23),"ПРАВИЛЬНО","ОШИБКА")</f>
        <v>ПРАВИЛЬНО</v>
      </c>
      <c r="B63" s="64" t="s">
        <v>319</v>
      </c>
    </row>
    <row r="64" spans="1:2" x14ac:dyDescent="0.2">
      <c r="A64" s="52" t="s">
        <v>320</v>
      </c>
    </row>
    <row r="65" spans="1:2" x14ac:dyDescent="0.2">
      <c r="A65" t="str">
        <f>IF('раздел 3'!C32&lt;='раздел 3'!C7,"ПРАВИЛЬНО","ОШИБКА")</f>
        <v>ПРАВИЛЬНО</v>
      </c>
      <c r="B65" s="64" t="s">
        <v>321</v>
      </c>
    </row>
    <row r="66" spans="1:2" x14ac:dyDescent="0.2">
      <c r="A66" t="str">
        <f>IF('раздел 3'!I32&lt;='раздел 3'!I7,"ПРАВИЛЬНО","ОШИБКА")</f>
        <v>ПРАВИЛЬНО</v>
      </c>
      <c r="B66" s="64" t="s">
        <v>322</v>
      </c>
    </row>
    <row r="67" spans="1:2" x14ac:dyDescent="0.2">
      <c r="A67" t="str">
        <f>IF('раздел 3'!C34&lt;='раздел 3'!C7,"ПРАВИЛЬНО","ОШИБКА")</f>
        <v>ПРАВИЛЬНО</v>
      </c>
      <c r="B67" s="64" t="s">
        <v>323</v>
      </c>
    </row>
    <row r="68" spans="1:2" x14ac:dyDescent="0.2">
      <c r="A68" t="str">
        <f>IF('раздел 3'!I34&lt;='раздел 3'!I7,"ПРАВИЛЬНО","ОШИБКА")</f>
        <v>ПРАВИЛЬНО</v>
      </c>
      <c r="B68" s="64" t="s">
        <v>324</v>
      </c>
    </row>
    <row r="69" spans="1:2" x14ac:dyDescent="0.2">
      <c r="A69" t="str">
        <f>IF('раздел 3'!C34&lt;='раздел 3'!C7,"ПРАВИЛЬНО","ОШИБКА")</f>
        <v>ПРАВИЛЬНО</v>
      </c>
      <c r="B69" s="64" t="s">
        <v>325</v>
      </c>
    </row>
    <row r="70" spans="1:2" x14ac:dyDescent="0.2">
      <c r="A70" t="str">
        <f>IF('раздел 3'!I34&lt;='раздел 3'!I7,"ПРАВИЛЬНО","ОШИБКА")</f>
        <v>ПРАВИЛЬНО</v>
      </c>
      <c r="B70" s="64" t="s">
        <v>326</v>
      </c>
    </row>
    <row r="71" spans="1:2" x14ac:dyDescent="0.2">
      <c r="A71" t="str">
        <f>IF('раздел 4,5'!C7='раздел 3'!C7,"ПРАВИЛЬНО","ОШИБКА")</f>
        <v>ПРАВИЛЬНО</v>
      </c>
      <c r="B71" s="64" t="s">
        <v>327</v>
      </c>
    </row>
    <row r="72" spans="1:2" x14ac:dyDescent="0.2">
      <c r="A72" t="str">
        <f>IF('раздел 4,5'!C10='раздел 3'!F7,"ПРАВИЛЬНО","ОШИБКА")</f>
        <v>ПРАВИЛЬНО</v>
      </c>
      <c r="B72" s="64" t="s">
        <v>328</v>
      </c>
    </row>
    <row r="73" spans="1:2" x14ac:dyDescent="0.2">
      <c r="A73" t="str">
        <f>IF('раздел 4,5'!C12='раздел 3'!G7,"ПРАВИЛЬНО","ОШИБКА")</f>
        <v>ПРАВИЛЬНО</v>
      </c>
      <c r="B73" s="64" t="s">
        <v>329</v>
      </c>
    </row>
    <row r="74" spans="1:2" x14ac:dyDescent="0.2">
      <c r="A74" t="str">
        <f>IF('раздел 4,5'!C14='раздел 3'!H7,"ПРАВИЛЬНО","ОШИБКА")</f>
        <v>ПРАВИЛЬНО</v>
      </c>
      <c r="B74" s="64" t="s">
        <v>330</v>
      </c>
    </row>
    <row r="75" spans="1:2" x14ac:dyDescent="0.2">
      <c r="A75" t="str">
        <f>IF('раздел 3'!C11&gt;='раздел 3'!D11,"ПРАВИЛЬНО","ОШИБКА")</f>
        <v>ПРАВИЛЬНО</v>
      </c>
      <c r="B75" s="64" t="s">
        <v>331</v>
      </c>
    </row>
    <row r="76" spans="1:2" x14ac:dyDescent="0.2">
      <c r="A76" t="str">
        <f>IF('раздел 3'!C12&gt;='раздел 3'!D12,"ПРАВИЛЬНО","ОШИБКА")</f>
        <v>ПРАВИЛЬНО</v>
      </c>
      <c r="B76" s="64" t="s">
        <v>332</v>
      </c>
    </row>
    <row r="77" spans="1:2" x14ac:dyDescent="0.2">
      <c r="A77" t="str">
        <f>IF('раздел 3'!C13&gt;='раздел 3'!D13,"ПРАВИЛЬНО","ОШИБКА")</f>
        <v>ПРАВИЛЬНО</v>
      </c>
      <c r="B77" s="64" t="s">
        <v>333</v>
      </c>
    </row>
    <row r="78" spans="1:2" x14ac:dyDescent="0.2">
      <c r="A78" t="str">
        <f>IF('раздел 3'!C14&gt;='раздел 3'!D14,"ПРАВИЛЬНО","ОШИБКА")</f>
        <v>ПРАВИЛЬНО</v>
      </c>
      <c r="B78" s="64" t="s">
        <v>334</v>
      </c>
    </row>
    <row r="79" spans="1:2" x14ac:dyDescent="0.2">
      <c r="A79" t="str">
        <f>IF('раздел 3'!C15&gt;='раздел 3'!D15,"ПРАВИЛЬНО","ОШИБКА")</f>
        <v>ПРАВИЛЬНО</v>
      </c>
      <c r="B79" s="64" t="s">
        <v>335</v>
      </c>
    </row>
    <row r="80" spans="1:2" x14ac:dyDescent="0.2">
      <c r="A80" t="str">
        <f>IF('раздел 3'!C16&gt;='раздел 3'!D16,"ПРАВИЛЬНО","ОШИБКА")</f>
        <v>ПРАВИЛЬНО</v>
      </c>
      <c r="B80" s="64" t="s">
        <v>337</v>
      </c>
    </row>
    <row r="81" spans="1:2" x14ac:dyDescent="0.2">
      <c r="A81" t="str">
        <f>IF('раздел 3'!C17&gt;='раздел 3'!D17,"ПРАВИЛЬНО","ОШИБКА")</f>
        <v>ПРАВИЛЬНО</v>
      </c>
      <c r="B81" s="64" t="s">
        <v>336</v>
      </c>
    </row>
    <row r="82" spans="1:2" x14ac:dyDescent="0.2">
      <c r="A82" t="str">
        <f>IF('раздел 3'!C18&gt;='раздел 3'!D18,"ПРАВИЛЬНО","ОШИБКА")</f>
        <v>ПРАВИЛЬНО</v>
      </c>
      <c r="B82" s="64" t="s">
        <v>337</v>
      </c>
    </row>
    <row r="83" spans="1:2" x14ac:dyDescent="0.2">
      <c r="A83" t="str">
        <f>IF('раздел 3'!C19&gt;='раздел 3'!D19,"ПРАВИЛЬНО","ОШИБКА")</f>
        <v>ПРАВИЛЬНО</v>
      </c>
      <c r="B83" s="64" t="s">
        <v>338</v>
      </c>
    </row>
    <row r="84" spans="1:2" x14ac:dyDescent="0.2">
      <c r="A84" t="str">
        <f>IF('раздел 3'!C22&gt;='раздел 3'!D22,"ПРАВИЛЬНО","ОШИБКА")</f>
        <v>ПРАВИЛЬНО</v>
      </c>
      <c r="B84" s="64" t="s">
        <v>339</v>
      </c>
    </row>
    <row r="85" spans="1:2" x14ac:dyDescent="0.2">
      <c r="A85" t="str">
        <f>IF('раздел 3'!C22&gt;='раздел 3'!D22,"ПРАВИЛЬНО","ОШИБКА")</f>
        <v>ПРАВИЛЬНО</v>
      </c>
      <c r="B85" s="64" t="s">
        <v>340</v>
      </c>
    </row>
    <row r="86" spans="1:2" x14ac:dyDescent="0.2">
      <c r="A86" t="str">
        <f>IF('раздел 3'!C23&gt;='раздел 3'!D23,"ПРАВИЛЬНО","ОШИБКА")</f>
        <v>ПРАВИЛЬНО</v>
      </c>
      <c r="B86" s="64" t="s">
        <v>341</v>
      </c>
    </row>
    <row r="87" spans="1:2" x14ac:dyDescent="0.2">
      <c r="A87" t="str">
        <f>IF('раздел 3'!C24&gt;='раздел 3'!D24,"ПРАВИЛЬНО","ОШИБКА")</f>
        <v>ПРАВИЛЬНО</v>
      </c>
      <c r="B87" s="64" t="s">
        <v>342</v>
      </c>
    </row>
    <row r="88" spans="1:2" x14ac:dyDescent="0.2">
      <c r="A88" t="str">
        <f>IF('раздел 3'!C26&gt;='раздел 3'!D26,"ПРАВИЛЬНО","ОШИБКА")</f>
        <v>ПРАВИЛЬНО</v>
      </c>
      <c r="B88" s="64" t="s">
        <v>343</v>
      </c>
    </row>
    <row r="89" spans="1:2" x14ac:dyDescent="0.2">
      <c r="A89" t="str">
        <f>IF('раздел 3'!C27&gt;='раздел 3'!D27,"ПРАВИЛЬНО","ОШИБКА")</f>
        <v>ПРАВИЛЬНО</v>
      </c>
      <c r="B89" s="64" t="s">
        <v>344</v>
      </c>
    </row>
    <row r="90" spans="1:2" x14ac:dyDescent="0.2">
      <c r="A90" t="str">
        <f>IF('раздел 3'!C29&gt;='раздел 3'!D29,"ПРАВИЛЬНО","ОШИБКА")</f>
        <v>ПРАВИЛЬНО</v>
      </c>
      <c r="B90" s="64" t="s">
        <v>345</v>
      </c>
    </row>
    <row r="91" spans="1:2" x14ac:dyDescent="0.2">
      <c r="A91" t="str">
        <f>IF('раздел 3'!C30&gt;='раздел 3'!D30,"ПРАВИЛЬНО","ОШИБКА")</f>
        <v>ПРАВИЛЬНО</v>
      </c>
      <c r="B91" s="64" t="s">
        <v>346</v>
      </c>
    </row>
    <row r="92" spans="1:2" x14ac:dyDescent="0.2">
      <c r="A92" t="str">
        <f>IF('раздел 3'!C11&gt;='раздел 3'!E11,"ПРАВИЛЬНО","ОШИБКА")</f>
        <v>ПРАВИЛЬНО</v>
      </c>
      <c r="B92" s="64" t="s">
        <v>347</v>
      </c>
    </row>
    <row r="93" spans="1:2" x14ac:dyDescent="0.2">
      <c r="A93" t="str">
        <f>IF('раздел 3'!C12&gt;='раздел 3'!E12,"ПРАВИЛЬНО","ОШИБКА")</f>
        <v>ПРАВИЛЬНО</v>
      </c>
      <c r="B93" s="64" t="s">
        <v>348</v>
      </c>
    </row>
    <row r="94" spans="1:2" x14ac:dyDescent="0.2">
      <c r="A94" t="str">
        <f>IF('раздел 3'!C13&gt;='раздел 3'!E13,"ПРАВИЛЬНО","ОШИБКА")</f>
        <v>ПРАВИЛЬНО</v>
      </c>
      <c r="B94" s="64" t="s">
        <v>349</v>
      </c>
    </row>
    <row r="95" spans="1:2" x14ac:dyDescent="0.2">
      <c r="A95" t="str">
        <f>IF('раздел 3'!C14&gt;='раздел 3'!E14,"ПРАВИЛЬНО","ОШИБКА")</f>
        <v>ПРАВИЛЬНО</v>
      </c>
      <c r="B95" s="64" t="s">
        <v>350</v>
      </c>
    </row>
    <row r="96" spans="1:2" x14ac:dyDescent="0.2">
      <c r="A96" t="str">
        <f>IF('раздел 3'!C15&gt;='раздел 3'!E15,"ПРАВИЛЬНО","ОШИБКА")</f>
        <v>ПРАВИЛЬНО</v>
      </c>
      <c r="B96" s="64" t="s">
        <v>351</v>
      </c>
    </row>
    <row r="97" spans="1:2" x14ac:dyDescent="0.2">
      <c r="A97" t="str">
        <f>IF('раздел 3'!C16&gt;='раздел 3'!E16,"ПРАВИЛЬНО","ОШИБКА")</f>
        <v>ПРАВИЛЬНО</v>
      </c>
      <c r="B97" s="64" t="s">
        <v>353</v>
      </c>
    </row>
    <row r="98" spans="1:2" x14ac:dyDescent="0.2">
      <c r="A98" t="str">
        <f>IF('раздел 3'!C17&gt;='раздел 3'!E17,"ПРАВИЛЬНО","ОШИБКА")</f>
        <v>ПРАВИЛЬНО</v>
      </c>
      <c r="B98" s="64" t="s">
        <v>352</v>
      </c>
    </row>
    <row r="99" spans="1:2" x14ac:dyDescent="0.2">
      <c r="A99" t="str">
        <f>IF('раздел 3'!C18&gt;='раздел 3'!E18,"ПРАВИЛЬНО","ОШИБКА")</f>
        <v>ПРАВИЛЬНО</v>
      </c>
      <c r="B99" s="64" t="s">
        <v>353</v>
      </c>
    </row>
    <row r="100" spans="1:2" x14ac:dyDescent="0.2">
      <c r="A100" t="str">
        <f>IF('раздел 3'!C19&gt;='раздел 3'!E19,"ПРАВИЛЬНО","ОШИБКА")</f>
        <v>ПРАВИЛЬНО</v>
      </c>
      <c r="B100" s="64" t="s">
        <v>354</v>
      </c>
    </row>
    <row r="101" spans="1:2" x14ac:dyDescent="0.2">
      <c r="A101" t="str">
        <f>IF('раздел 3'!C22&gt;='раздел 3'!E22,"ПРАВИЛЬНО","ОШИБКА")</f>
        <v>ПРАВИЛЬНО</v>
      </c>
      <c r="B101" s="64" t="s">
        <v>355</v>
      </c>
    </row>
    <row r="102" spans="1:2" x14ac:dyDescent="0.2">
      <c r="A102" t="str">
        <f>IF('раздел 3'!C22&gt;='раздел 3'!E22,"ПРАВИЛЬНО","ОШИБКА")</f>
        <v>ПРАВИЛЬНО</v>
      </c>
      <c r="B102" s="64" t="s">
        <v>356</v>
      </c>
    </row>
    <row r="103" spans="1:2" x14ac:dyDescent="0.2">
      <c r="A103" t="str">
        <f>IF('раздел 3'!C23&gt;='раздел 3'!E23,"ПРАВИЛЬНО","ОШИБКА")</f>
        <v>ПРАВИЛЬНО</v>
      </c>
      <c r="B103" s="64" t="s">
        <v>357</v>
      </c>
    </row>
    <row r="104" spans="1:2" x14ac:dyDescent="0.2">
      <c r="A104" t="str">
        <f>IF('раздел 3'!C24&gt;='раздел 3'!E24,"ПРАВИЛЬНО","ОШИБКА")</f>
        <v>ПРАВИЛЬНО</v>
      </c>
      <c r="B104" s="64" t="s">
        <v>358</v>
      </c>
    </row>
    <row r="105" spans="1:2" x14ac:dyDescent="0.2">
      <c r="A105" t="str">
        <f>IF('раздел 3'!C25&gt;='раздел 3'!E25,"ПРАВИЛЬНО","ОШИБКА")</f>
        <v>ПРАВИЛЬНО</v>
      </c>
      <c r="B105" s="64" t="s">
        <v>363</v>
      </c>
    </row>
    <row r="106" spans="1:2" x14ac:dyDescent="0.2">
      <c r="A106" t="str">
        <f>IF('раздел 3'!C26&gt;='раздел 3'!E26,"ПРАВИЛЬНО","ОШИБКА")</f>
        <v>ПРАВИЛЬНО</v>
      </c>
      <c r="B106" s="64" t="s">
        <v>359</v>
      </c>
    </row>
    <row r="107" spans="1:2" x14ac:dyDescent="0.2">
      <c r="A107" t="str">
        <f>IF('раздел 3'!C27&gt;='раздел 3'!E27,"ПРАВИЛЬНО","ОШИБКА")</f>
        <v>ПРАВИЛЬНО</v>
      </c>
      <c r="B107" s="64" t="s">
        <v>360</v>
      </c>
    </row>
    <row r="108" spans="1:2" x14ac:dyDescent="0.2">
      <c r="A108" t="str">
        <f>IF('раздел 3'!C29&gt;='раздел 3'!E29,"ПРАВИЛЬНО","ОШИБКА")</f>
        <v>ПРАВИЛЬНО</v>
      </c>
      <c r="B108" s="64" t="s">
        <v>361</v>
      </c>
    </row>
    <row r="109" spans="1:2" x14ac:dyDescent="0.2">
      <c r="A109" t="str">
        <f>IF('раздел 3'!C30&gt;='раздел 3'!E30,"ПРАВИЛЬНО","ОШИБКА")</f>
        <v>ПРАВИЛЬНО</v>
      </c>
      <c r="B109" s="64" t="s">
        <v>362</v>
      </c>
    </row>
    <row r="110" spans="1:2" x14ac:dyDescent="0.2">
      <c r="A110" t="str">
        <f>IF('раздел 3'!C32&gt;='раздел 3'!E32,"ПРАВИЛЬНО","ОШИБКА")</f>
        <v>ПРАВИЛЬНО</v>
      </c>
      <c r="B110" s="64" t="s">
        <v>364</v>
      </c>
    </row>
    <row r="111" spans="1:2" x14ac:dyDescent="0.2">
      <c r="A111" t="str">
        <f>IF('раздел 3'!C33&gt;='раздел 3'!E33,"ПРАВИЛЬНО","ОШИБКА")</f>
        <v>ПРАВИЛЬНО</v>
      </c>
      <c r="B111" s="64" t="s">
        <v>365</v>
      </c>
    </row>
    <row r="112" spans="1:2" x14ac:dyDescent="0.2">
      <c r="A112" t="str">
        <f>IF('раздел 3'!C34&gt;='раздел 3'!E34,"ПРАВИЛЬНО","ОШИБКА")</f>
        <v>ПРАВИЛЬНО</v>
      </c>
      <c r="B112" s="64" t="s">
        <v>366</v>
      </c>
    </row>
    <row r="113" spans="1:2" x14ac:dyDescent="0.2">
      <c r="A113" t="str">
        <f>IF('раздел 3'!C11&gt;='раздел 3'!F11,"ПРАВИЛЬНО","ОШИБКА")</f>
        <v>ПРАВИЛЬНО</v>
      </c>
      <c r="B113" s="64" t="s">
        <v>367</v>
      </c>
    </row>
    <row r="114" spans="1:2" x14ac:dyDescent="0.2">
      <c r="A114" t="str">
        <f>IF('раздел 3'!C12&gt;='раздел 3'!F12,"ПРАВИЛЬНО","ОШИБКА")</f>
        <v>ПРАВИЛЬНО</v>
      </c>
      <c r="B114" s="64" t="s">
        <v>368</v>
      </c>
    </row>
    <row r="115" spans="1:2" x14ac:dyDescent="0.2">
      <c r="A115" t="str">
        <f>IF('раздел 3'!C13&gt;='раздел 3'!F13,"ПРАВИЛЬНО","ОШИБКА")</f>
        <v>ПРАВИЛЬНО</v>
      </c>
      <c r="B115" s="64" t="s">
        <v>369</v>
      </c>
    </row>
    <row r="116" spans="1:2" x14ac:dyDescent="0.2">
      <c r="A116" t="str">
        <f>IF('раздел 3'!C14&gt;='раздел 3'!F14,"ПРАВИЛЬНО","ОШИБКА")</f>
        <v>ПРАВИЛЬНО</v>
      </c>
      <c r="B116" s="64" t="s">
        <v>370</v>
      </c>
    </row>
    <row r="117" spans="1:2" x14ac:dyDescent="0.2">
      <c r="A117" t="str">
        <f>IF('раздел 3'!C15&gt;='раздел 3'!F15,"ПРАВИЛЬНО","ОШИБКА")</f>
        <v>ПРАВИЛЬНО</v>
      </c>
      <c r="B117" s="64" t="s">
        <v>371</v>
      </c>
    </row>
    <row r="118" spans="1:2" x14ac:dyDescent="0.2">
      <c r="A118" t="str">
        <f>IF('раздел 3'!C16&gt;='раздел 3'!F16,"ПРАВИЛЬНО","ОШИБКА")</f>
        <v>ПРАВИЛЬНО</v>
      </c>
      <c r="B118" s="64" t="s">
        <v>373</v>
      </c>
    </row>
    <row r="119" spans="1:2" x14ac:dyDescent="0.2">
      <c r="A119" t="str">
        <f>IF('раздел 3'!C17&gt;='раздел 3'!F17,"ПРАВИЛЬНО","ОШИБКА")</f>
        <v>ПРАВИЛЬНО</v>
      </c>
      <c r="B119" s="64" t="s">
        <v>372</v>
      </c>
    </row>
    <row r="120" spans="1:2" x14ac:dyDescent="0.2">
      <c r="A120" t="str">
        <f>IF('раздел 3'!C18&gt;='раздел 3'!F18,"ПРАВИЛЬНО","ОШИБКА")</f>
        <v>ПРАВИЛЬНО</v>
      </c>
      <c r="B120" s="64" t="s">
        <v>373</v>
      </c>
    </row>
    <row r="121" spans="1:2" x14ac:dyDescent="0.2">
      <c r="A121" t="str">
        <f>IF('раздел 3'!C19&gt;='раздел 3'!F19,"ПРАВИЛЬНО","ОШИБКА")</f>
        <v>ПРАВИЛЬНО</v>
      </c>
      <c r="B121" s="64" t="s">
        <v>374</v>
      </c>
    </row>
    <row r="122" spans="1:2" x14ac:dyDescent="0.2">
      <c r="A122" t="str">
        <f>IF('раздел 3'!C22&gt;='раздел 3'!F22,"ПРАВИЛЬНО","ОШИБКА")</f>
        <v>ПРАВИЛЬНО</v>
      </c>
      <c r="B122" s="64" t="s">
        <v>375</v>
      </c>
    </row>
    <row r="123" spans="1:2" x14ac:dyDescent="0.2">
      <c r="A123" t="str">
        <f>IF('раздел 3'!C22&gt;='раздел 3'!F22,"ПРАВИЛЬНО","ОШИБКА")</f>
        <v>ПРАВИЛЬНО</v>
      </c>
      <c r="B123" s="64" t="s">
        <v>376</v>
      </c>
    </row>
    <row r="124" spans="1:2" x14ac:dyDescent="0.2">
      <c r="A124" t="str">
        <f>IF('раздел 3'!C23&gt;='раздел 3'!F23,"ПРАВИЛЬНО","ОШИБКА")</f>
        <v>ПРАВИЛЬНО</v>
      </c>
      <c r="B124" s="64" t="s">
        <v>377</v>
      </c>
    </row>
    <row r="125" spans="1:2" x14ac:dyDescent="0.2">
      <c r="A125" t="str">
        <f>IF('раздел 3'!C24&gt;='раздел 3'!F24,"ПРАВИЛЬНО","ОШИБКА")</f>
        <v>ПРАВИЛЬНО</v>
      </c>
      <c r="B125" s="64" t="s">
        <v>378</v>
      </c>
    </row>
    <row r="126" spans="1:2" x14ac:dyDescent="0.2">
      <c r="A126" t="str">
        <f>IF('раздел 3'!C25&gt;='раздел 3'!F25,"ПРАВИЛЬНО","ОШИБКА")</f>
        <v>ПРАВИЛЬНО</v>
      </c>
      <c r="B126" s="64" t="s">
        <v>379</v>
      </c>
    </row>
    <row r="127" spans="1:2" x14ac:dyDescent="0.2">
      <c r="A127" t="str">
        <f>IF('раздел 3'!C26&gt;='раздел 3'!F26,"ПРАВИЛЬНО","ОШИБКА")</f>
        <v>ПРАВИЛЬНО</v>
      </c>
      <c r="B127" s="64" t="s">
        <v>380</v>
      </c>
    </row>
    <row r="128" spans="1:2" x14ac:dyDescent="0.2">
      <c r="A128" t="str">
        <f>IF('раздел 3'!C27&gt;='раздел 3'!F27,"ПРАВИЛЬНО","ОШИБКА")</f>
        <v>ПРАВИЛЬНО</v>
      </c>
      <c r="B128" s="64" t="s">
        <v>381</v>
      </c>
    </row>
    <row r="129" spans="1:2" x14ac:dyDescent="0.2">
      <c r="A129" t="str">
        <f>IF('раздел 3'!C29&gt;='раздел 3'!F29,"ПРАВИЛЬНО","ОШИБКА")</f>
        <v>ПРАВИЛЬНО</v>
      </c>
      <c r="B129" s="64" t="s">
        <v>382</v>
      </c>
    </row>
    <row r="130" spans="1:2" x14ac:dyDescent="0.2">
      <c r="A130" t="str">
        <f>IF('раздел 3'!C30&gt;='раздел 3'!F30,"ПРАВИЛЬНО","ОШИБКА")</f>
        <v>ПРАВИЛЬНО</v>
      </c>
      <c r="B130" s="64" t="s">
        <v>383</v>
      </c>
    </row>
    <row r="131" spans="1:2" x14ac:dyDescent="0.2">
      <c r="A131" t="str">
        <f>IF('раздел 3'!C32&gt;='раздел 3'!F32,"ПРАВИЛЬНО","ОШИБКА")</f>
        <v>ПРАВИЛЬНО</v>
      </c>
      <c r="B131" s="64" t="s">
        <v>384</v>
      </c>
    </row>
    <row r="132" spans="1:2" x14ac:dyDescent="0.2">
      <c r="A132" t="str">
        <f>IF('раздел 3'!C33&gt;='раздел 3'!F33,"ПРАВИЛЬНО","ОШИБКА")</f>
        <v>ПРАВИЛЬНО</v>
      </c>
      <c r="B132" s="64" t="s">
        <v>385</v>
      </c>
    </row>
    <row r="133" spans="1:2" x14ac:dyDescent="0.2">
      <c r="A133" t="str">
        <f>IF('раздел 3'!C34&gt;='раздел 3'!F34,"ПРАВИЛЬНО","ОШИБКА")</f>
        <v>ПРАВИЛЬНО</v>
      </c>
      <c r="B133" s="64" t="s">
        <v>386</v>
      </c>
    </row>
    <row r="134" spans="1:2" x14ac:dyDescent="0.2">
      <c r="A134" t="str">
        <f>IF('раздел 3'!C11&gt;='раздел 3'!G11,"ПРАВИЛЬНО","ОШИБКА")</f>
        <v>ПРАВИЛЬНО</v>
      </c>
      <c r="B134" s="64" t="s">
        <v>387</v>
      </c>
    </row>
    <row r="135" spans="1:2" x14ac:dyDescent="0.2">
      <c r="A135" t="str">
        <f>IF('раздел 3'!C12&gt;='раздел 3'!G12,"ПРАВИЛЬНО","ОШИБКА")</f>
        <v>ПРАВИЛЬНО</v>
      </c>
      <c r="B135" s="64" t="s">
        <v>388</v>
      </c>
    </row>
    <row r="136" spans="1:2" x14ac:dyDescent="0.2">
      <c r="A136" t="str">
        <f>IF('раздел 3'!C13&gt;='раздел 3'!G13,"ПРАВИЛЬНО","ОШИБКА")</f>
        <v>ПРАВИЛЬНО</v>
      </c>
      <c r="B136" s="64" t="s">
        <v>389</v>
      </c>
    </row>
    <row r="137" spans="1:2" x14ac:dyDescent="0.2">
      <c r="A137" t="str">
        <f>IF('раздел 3'!C14&gt;='раздел 3'!G14,"ПРАВИЛЬНО","ОШИБКА")</f>
        <v>ПРАВИЛЬНО</v>
      </c>
      <c r="B137" s="64" t="s">
        <v>390</v>
      </c>
    </row>
    <row r="138" spans="1:2" x14ac:dyDescent="0.2">
      <c r="A138" t="str">
        <f>IF('раздел 3'!C15&gt;='раздел 3'!G15,"ПРАВИЛЬНО","ОШИБКА")</f>
        <v>ПРАВИЛЬНО</v>
      </c>
      <c r="B138" s="64" t="s">
        <v>391</v>
      </c>
    </row>
    <row r="139" spans="1:2" x14ac:dyDescent="0.2">
      <c r="A139" t="str">
        <f>IF('раздел 3'!C16&gt;='раздел 3'!G16,"ПРАВИЛЬНО","ОШИБКА")</f>
        <v>ПРАВИЛЬНО</v>
      </c>
      <c r="B139" s="64" t="s">
        <v>393</v>
      </c>
    </row>
    <row r="140" spans="1:2" x14ac:dyDescent="0.2">
      <c r="A140" t="str">
        <f>IF('раздел 3'!C17&gt;='раздел 3'!G17,"ПРАВИЛЬНО","ОШИБКА")</f>
        <v>ПРАВИЛЬНО</v>
      </c>
      <c r="B140" s="64" t="s">
        <v>392</v>
      </c>
    </row>
    <row r="141" spans="1:2" x14ac:dyDescent="0.2">
      <c r="A141" t="str">
        <f>IF('раздел 3'!C18&gt;='раздел 3'!G18,"ПРАВИЛЬНО","ОШИБКА")</f>
        <v>ПРАВИЛЬНО</v>
      </c>
      <c r="B141" s="64" t="s">
        <v>393</v>
      </c>
    </row>
    <row r="142" spans="1:2" x14ac:dyDescent="0.2">
      <c r="A142" t="str">
        <f>IF('раздел 3'!C19&gt;='раздел 3'!G19,"ПРАВИЛЬНО","ОШИБКА")</f>
        <v>ПРАВИЛЬНО</v>
      </c>
      <c r="B142" s="64" t="s">
        <v>394</v>
      </c>
    </row>
    <row r="143" spans="1:2" x14ac:dyDescent="0.2">
      <c r="A143" t="str">
        <f>IF('раздел 3'!C22&gt;='раздел 3'!G22,"ПРАВИЛЬНО","ОШИБКА")</f>
        <v>ПРАВИЛЬНО</v>
      </c>
      <c r="B143" s="64" t="s">
        <v>395</v>
      </c>
    </row>
    <row r="144" spans="1:2" x14ac:dyDescent="0.2">
      <c r="A144" t="str">
        <f>IF('раздел 3'!C22&gt;='раздел 3'!G22,"ПРАВИЛЬНО","ОШИБКА")</f>
        <v>ПРАВИЛЬНО</v>
      </c>
      <c r="B144" s="64" t="s">
        <v>396</v>
      </c>
    </row>
    <row r="145" spans="1:2" x14ac:dyDescent="0.2">
      <c r="A145" t="str">
        <f>IF('раздел 3'!C23&gt;='раздел 3'!G23,"ПРАВИЛЬНО","ОШИБКА")</f>
        <v>ПРАВИЛЬНО</v>
      </c>
      <c r="B145" s="64" t="s">
        <v>397</v>
      </c>
    </row>
    <row r="146" spans="1:2" x14ac:dyDescent="0.2">
      <c r="A146" t="str">
        <f>IF('раздел 3'!C24&gt;='раздел 3'!G24,"ПРАВИЛЬНО","ОШИБКА")</f>
        <v>ПРАВИЛЬНО</v>
      </c>
      <c r="B146" s="64" t="s">
        <v>398</v>
      </c>
    </row>
    <row r="147" spans="1:2" x14ac:dyDescent="0.2">
      <c r="A147" t="str">
        <f>IF('раздел 3'!C25&gt;='раздел 3'!G25,"ПРАВИЛЬНО","ОШИБКА")</f>
        <v>ПРАВИЛЬНО</v>
      </c>
      <c r="B147" s="64" t="s">
        <v>399</v>
      </c>
    </row>
    <row r="148" spans="1:2" x14ac:dyDescent="0.2">
      <c r="A148" t="str">
        <f>IF('раздел 3'!C26&gt;='раздел 3'!G26,"ПРАВИЛЬНО","ОШИБКА")</f>
        <v>ПРАВИЛЬНО</v>
      </c>
      <c r="B148" s="64" t="s">
        <v>400</v>
      </c>
    </row>
    <row r="149" spans="1:2" x14ac:dyDescent="0.2">
      <c r="A149" t="str">
        <f>IF('раздел 3'!C27&gt;='раздел 3'!G27,"ПРАВИЛЬНО","ОШИБКА")</f>
        <v>ПРАВИЛЬНО</v>
      </c>
      <c r="B149" s="64" t="s">
        <v>401</v>
      </c>
    </row>
    <row r="150" spans="1:2" x14ac:dyDescent="0.2">
      <c r="A150" t="str">
        <f>IF('раздел 3'!C29&gt;='раздел 3'!G29,"ПРАВИЛЬНО","ОШИБКА")</f>
        <v>ПРАВИЛЬНО</v>
      </c>
      <c r="B150" s="64" t="s">
        <v>402</v>
      </c>
    </row>
    <row r="151" spans="1:2" x14ac:dyDescent="0.2">
      <c r="A151" t="str">
        <f>IF('раздел 3'!C30&gt;='раздел 3'!G30,"ПРАВИЛЬНО","ОШИБКА")</f>
        <v>ПРАВИЛЬНО</v>
      </c>
      <c r="B151" s="64" t="s">
        <v>403</v>
      </c>
    </row>
    <row r="152" spans="1:2" x14ac:dyDescent="0.2">
      <c r="A152" t="str">
        <f>IF('раздел 3'!C32&gt;='раздел 3'!G32,"ПРАВИЛЬНО","ОШИБКА")</f>
        <v>ПРАВИЛЬНО</v>
      </c>
      <c r="B152" s="64" t="s">
        <v>404</v>
      </c>
    </row>
    <row r="153" spans="1:2" x14ac:dyDescent="0.2">
      <c r="A153" t="str">
        <f>IF('раздел 3'!C33&gt;='раздел 3'!G33,"ПРАВИЛЬНО","ОШИБКА")</f>
        <v>ПРАВИЛЬНО</v>
      </c>
      <c r="B153" s="64" t="s">
        <v>405</v>
      </c>
    </row>
    <row r="154" spans="1:2" x14ac:dyDescent="0.2">
      <c r="A154" t="str">
        <f>IF('раздел 3'!C34&gt;='раздел 3'!G34,"ПРАВИЛЬНО","ОШИБКА")</f>
        <v>ПРАВИЛЬНО</v>
      </c>
      <c r="B154" s="64" t="s">
        <v>406</v>
      </c>
    </row>
    <row r="155" spans="1:2" x14ac:dyDescent="0.2">
      <c r="A155" t="str">
        <f>IF('раздел 3'!C11&gt;='раздел 3'!H11,"ПРАВИЛЬНО","ОШИБКА")</f>
        <v>ПРАВИЛЬНО</v>
      </c>
      <c r="B155" s="64" t="s">
        <v>407</v>
      </c>
    </row>
    <row r="156" spans="1:2" x14ac:dyDescent="0.2">
      <c r="A156" t="str">
        <f>IF('раздел 3'!C12&gt;='раздел 3'!H12,"ПРАВИЛЬНО","ОШИБКА")</f>
        <v>ПРАВИЛЬНО</v>
      </c>
      <c r="B156" s="64" t="s">
        <v>408</v>
      </c>
    </row>
    <row r="157" spans="1:2" x14ac:dyDescent="0.2">
      <c r="A157" t="str">
        <f>IF('раздел 3'!C13&gt;='раздел 3'!H13,"ПРАВИЛЬНО","ОШИБКА")</f>
        <v>ПРАВИЛЬНО</v>
      </c>
      <c r="B157" s="64" t="s">
        <v>409</v>
      </c>
    </row>
    <row r="158" spans="1:2" x14ac:dyDescent="0.2">
      <c r="A158" t="str">
        <f>IF('раздел 3'!C14&gt;='раздел 3'!H14,"ПРАВИЛЬНО","ОШИБКА")</f>
        <v>ПРАВИЛЬНО</v>
      </c>
      <c r="B158" s="64" t="s">
        <v>410</v>
      </c>
    </row>
    <row r="159" spans="1:2" x14ac:dyDescent="0.2">
      <c r="A159" t="str">
        <f>IF('раздел 3'!C15&gt;='раздел 3'!H15,"ПРАВИЛЬНО","ОШИБКА")</f>
        <v>ПРАВИЛЬНО</v>
      </c>
      <c r="B159" s="64" t="s">
        <v>411</v>
      </c>
    </row>
    <row r="160" spans="1:2" x14ac:dyDescent="0.2">
      <c r="A160" t="str">
        <f>IF('раздел 3'!C16&gt;='раздел 3'!H16,"ПРАВИЛЬНО","ОШИБКА")</f>
        <v>ПРАВИЛЬНО</v>
      </c>
      <c r="B160" s="64" t="s">
        <v>413</v>
      </c>
    </row>
    <row r="161" spans="1:2" x14ac:dyDescent="0.2">
      <c r="A161" t="str">
        <f>IF('раздел 3'!C17&gt;='раздел 3'!H17,"ПРАВИЛЬНО","ОШИБКА")</f>
        <v>ПРАВИЛЬНО</v>
      </c>
      <c r="B161" s="64" t="s">
        <v>412</v>
      </c>
    </row>
    <row r="162" spans="1:2" x14ac:dyDescent="0.2">
      <c r="A162" t="str">
        <f>IF('раздел 3'!C18&gt;='раздел 3'!H18,"ПРАВИЛЬНО","ОШИБКА")</f>
        <v>ПРАВИЛЬНО</v>
      </c>
      <c r="B162" s="64" t="s">
        <v>413</v>
      </c>
    </row>
    <row r="163" spans="1:2" x14ac:dyDescent="0.2">
      <c r="A163" t="str">
        <f>IF('раздел 3'!C19&gt;='раздел 3'!H19,"ПРАВИЛЬНО","ОШИБКА")</f>
        <v>ПРАВИЛЬНО</v>
      </c>
      <c r="B163" s="64" t="s">
        <v>414</v>
      </c>
    </row>
    <row r="164" spans="1:2" x14ac:dyDescent="0.2">
      <c r="A164" t="str">
        <f>IF('раздел 3'!C22&gt;='раздел 3'!H22,"ПРАВИЛЬНО","ОШИБКА")</f>
        <v>ПРАВИЛЬНО</v>
      </c>
      <c r="B164" s="64" t="s">
        <v>415</v>
      </c>
    </row>
    <row r="165" spans="1:2" x14ac:dyDescent="0.2">
      <c r="A165" t="str">
        <f>IF('раздел 3'!C22&gt;='раздел 3'!H22,"ПРАВИЛЬНО","ОШИБКА")</f>
        <v>ПРАВИЛЬНО</v>
      </c>
      <c r="B165" s="64" t="s">
        <v>416</v>
      </c>
    </row>
    <row r="166" spans="1:2" x14ac:dyDescent="0.2">
      <c r="A166" t="str">
        <f>IF('раздел 3'!C23&gt;='раздел 3'!H23,"ПРАВИЛЬНО","ОШИБКА")</f>
        <v>ПРАВИЛЬНО</v>
      </c>
      <c r="B166" s="64" t="s">
        <v>417</v>
      </c>
    </row>
    <row r="167" spans="1:2" x14ac:dyDescent="0.2">
      <c r="A167" t="str">
        <f>IF('раздел 3'!C24&gt;='раздел 3'!H24,"ПРАВИЛЬНО","ОШИБКА")</f>
        <v>ПРАВИЛЬНО</v>
      </c>
      <c r="B167" s="64" t="s">
        <v>418</v>
      </c>
    </row>
    <row r="168" spans="1:2" x14ac:dyDescent="0.2">
      <c r="A168" t="str">
        <f>IF('раздел 3'!C25&gt;='раздел 3'!H25,"ПРАВИЛЬНО","ОШИБКА")</f>
        <v>ПРАВИЛЬНО</v>
      </c>
      <c r="B168" s="64" t="s">
        <v>419</v>
      </c>
    </row>
    <row r="169" spans="1:2" x14ac:dyDescent="0.2">
      <c r="A169" t="str">
        <f>IF('раздел 3'!C26&gt;='раздел 3'!H26,"ПРАВИЛЬНО","ОШИБКА")</f>
        <v>ПРАВИЛЬНО</v>
      </c>
      <c r="B169" s="64" t="s">
        <v>420</v>
      </c>
    </row>
    <row r="170" spans="1:2" x14ac:dyDescent="0.2">
      <c r="A170" t="str">
        <f>IF('раздел 3'!C27&gt;='раздел 3'!H27,"ПРАВИЛЬНО","ОШИБКА")</f>
        <v>ПРАВИЛЬНО</v>
      </c>
      <c r="B170" s="64" t="s">
        <v>421</v>
      </c>
    </row>
    <row r="171" spans="1:2" x14ac:dyDescent="0.2">
      <c r="A171" t="str">
        <f>IF('раздел 3'!C29&gt;='раздел 3'!H29,"ПРАВИЛЬНО","ОШИБКА")</f>
        <v>ПРАВИЛЬНО</v>
      </c>
      <c r="B171" s="64" t="s">
        <v>422</v>
      </c>
    </row>
    <row r="172" spans="1:2" x14ac:dyDescent="0.2">
      <c r="A172" t="str">
        <f>IF('раздел 3'!C30&gt;='раздел 3'!H30,"ПРАВИЛЬНО","ОШИБКА")</f>
        <v>ПРАВИЛЬНО</v>
      </c>
      <c r="B172" s="64" t="s">
        <v>423</v>
      </c>
    </row>
    <row r="173" spans="1:2" x14ac:dyDescent="0.2">
      <c r="A173" t="str">
        <f>IF('раздел 3'!C32&gt;='раздел 3'!H32,"ПРАВИЛЬНО","ОШИБКА")</f>
        <v>ПРАВИЛЬНО</v>
      </c>
      <c r="B173" s="64" t="s">
        <v>424</v>
      </c>
    </row>
    <row r="174" spans="1:2" x14ac:dyDescent="0.2">
      <c r="A174" t="str">
        <f>IF('раздел 3'!C33&gt;='раздел 3'!H33,"ПРАВИЛЬНО","ОШИБКА")</f>
        <v>ПРАВИЛЬНО</v>
      </c>
      <c r="B174" s="64" t="s">
        <v>425</v>
      </c>
    </row>
    <row r="175" spans="1:2" x14ac:dyDescent="0.2">
      <c r="A175" t="str">
        <f>IF('раздел 3'!C34&gt;='раздел 3'!H34,"ПРАВИЛЬНО","ОШИБКА")</f>
        <v>ПРАВИЛЬНО</v>
      </c>
      <c r="B175" s="64" t="s">
        <v>426</v>
      </c>
    </row>
    <row r="176" spans="1:2" x14ac:dyDescent="0.2">
      <c r="A176" t="str">
        <f>IF('раздел 3'!I11&gt;='раздел 3'!J11,"ПРАВИЛЬНО","ОШИБКА")</f>
        <v>ПРАВИЛЬНО</v>
      </c>
      <c r="B176" s="64" t="s">
        <v>427</v>
      </c>
    </row>
    <row r="177" spans="1:2" x14ac:dyDescent="0.2">
      <c r="A177" t="str">
        <f>IF('раздел 3'!I12&gt;='раздел 3'!J12,"ПРАВИЛЬНО","ОШИБКА")</f>
        <v>ПРАВИЛЬНО</v>
      </c>
      <c r="B177" s="64" t="s">
        <v>428</v>
      </c>
    </row>
    <row r="178" spans="1:2" x14ac:dyDescent="0.2">
      <c r="A178" t="str">
        <f>IF('раздел 3'!I13&gt;='раздел 3'!J13,"ПРАВИЛЬНО","ОШИБКА")</f>
        <v>ПРАВИЛЬНО</v>
      </c>
      <c r="B178" s="64" t="s">
        <v>429</v>
      </c>
    </row>
    <row r="179" spans="1:2" x14ac:dyDescent="0.2">
      <c r="A179" t="str">
        <f>IF('раздел 3'!I14&gt;='раздел 3'!J14,"ПРАВИЛЬНО","ОШИБКА")</f>
        <v>ПРАВИЛЬНО</v>
      </c>
      <c r="B179" s="64" t="s">
        <v>430</v>
      </c>
    </row>
    <row r="180" spans="1:2" x14ac:dyDescent="0.2">
      <c r="A180" t="str">
        <f>IF('раздел 3'!I15&gt;='раздел 3'!J15,"ПРАВИЛЬНО","ОШИБКА")</f>
        <v>ПРАВИЛЬНО</v>
      </c>
      <c r="B180" s="64" t="s">
        <v>431</v>
      </c>
    </row>
    <row r="181" spans="1:2" x14ac:dyDescent="0.2">
      <c r="A181" t="str">
        <f>IF('раздел 3'!I16&gt;='раздел 3'!J16,"ПРАВИЛЬНО","ОШИБКА")</f>
        <v>ПРАВИЛЬНО</v>
      </c>
      <c r="B181" s="64" t="s">
        <v>433</v>
      </c>
    </row>
    <row r="182" spans="1:2" x14ac:dyDescent="0.2">
      <c r="A182" t="str">
        <f>IF('раздел 3'!I17&gt;='раздел 3'!J17,"ПРАВИЛЬНО","ОШИБКА")</f>
        <v>ПРАВИЛЬНО</v>
      </c>
      <c r="B182" s="64" t="s">
        <v>432</v>
      </c>
    </row>
    <row r="183" spans="1:2" x14ac:dyDescent="0.2">
      <c r="A183" t="str">
        <f>IF('раздел 3'!I18&gt;='раздел 3'!J18,"ПРАВИЛЬНО","ОШИБКА")</f>
        <v>ПРАВИЛЬНО</v>
      </c>
      <c r="B183" s="64" t="s">
        <v>433</v>
      </c>
    </row>
    <row r="184" spans="1:2" x14ac:dyDescent="0.2">
      <c r="A184" t="str">
        <f>IF('раздел 3'!I19&gt;='раздел 3'!J19,"ПРАВИЛЬНО","ОШИБКА")</f>
        <v>ПРАВИЛЬНО</v>
      </c>
      <c r="B184" s="64" t="s">
        <v>434</v>
      </c>
    </row>
    <row r="185" spans="1:2" x14ac:dyDescent="0.2">
      <c r="A185" t="str">
        <f>IF('раздел 3'!I22&gt;='раздел 3'!J22,"ПРАВИЛЬНО","ОШИБКА")</f>
        <v>ПРАВИЛЬНО</v>
      </c>
      <c r="B185" s="64" t="s">
        <v>435</v>
      </c>
    </row>
    <row r="186" spans="1:2" x14ac:dyDescent="0.2">
      <c r="A186" t="str">
        <f>IF('раздел 3'!I22&gt;='раздел 3'!J22,"ПРАВИЛЬНО","ОШИБКА")</f>
        <v>ПРАВИЛЬНО</v>
      </c>
      <c r="B186" s="64" t="s">
        <v>440</v>
      </c>
    </row>
    <row r="187" spans="1:2" x14ac:dyDescent="0.2">
      <c r="A187" t="str">
        <f>IF('раздел 3'!I23&gt;='раздел 3'!J23,"ПРАВИЛЬНО","ОШИБКА")</f>
        <v>ПРАВИЛЬНО</v>
      </c>
      <c r="B187" s="64" t="s">
        <v>436</v>
      </c>
    </row>
    <row r="188" spans="1:2" x14ac:dyDescent="0.2">
      <c r="A188" t="str">
        <f>IF('раздел 3'!I24&gt;='раздел 3'!J24,"ПРАВИЛЬНО","ОШИБКА")</f>
        <v>ПРАВИЛЬНО</v>
      </c>
      <c r="B188" s="64" t="s">
        <v>437</v>
      </c>
    </row>
    <row r="189" spans="1:2" x14ac:dyDescent="0.2">
      <c r="A189" t="str">
        <f>IF('раздел 3'!I26&gt;='раздел 3'!J26,"ПРАВИЛЬНО","ОШИБКА")</f>
        <v>ПРАВИЛЬНО</v>
      </c>
      <c r="B189" s="64" t="s">
        <v>438</v>
      </c>
    </row>
    <row r="190" spans="1:2" x14ac:dyDescent="0.2">
      <c r="A190" t="str">
        <f>IF('раздел 3'!I27&gt;='раздел 3'!J27,"ПРАВИЛЬНО","ОШИБКА")</f>
        <v>ПРАВИЛЬНО</v>
      </c>
      <c r="B190" s="64" t="s">
        <v>439</v>
      </c>
    </row>
    <row r="191" spans="1:2" x14ac:dyDescent="0.2">
      <c r="A191" t="str">
        <f>IF('раздел 3'!I29&gt;='раздел 3'!J29,"ПРАВИЛЬНО","ОШИБКА")</f>
        <v>ПРАВИЛЬНО</v>
      </c>
      <c r="B191" s="64" t="s">
        <v>442</v>
      </c>
    </row>
    <row r="192" spans="1:2" x14ac:dyDescent="0.2">
      <c r="A192" t="str">
        <f>IF('раздел 3'!I30&gt;='раздел 3'!J30,"ПРАВИЛЬНО","ОШИБКА")</f>
        <v>ПРАВИЛЬНО</v>
      </c>
      <c r="B192" s="64" t="s">
        <v>441</v>
      </c>
    </row>
    <row r="193" spans="1:2" x14ac:dyDescent="0.2">
      <c r="A193" t="str">
        <f>IF(AND('раздел 3'!C11='раздел 3'!D11,'раздел 3'!I11='раздел 3'!J11),"ПРАВИЛЬНО",IF(AND('раздел 3'!C11&gt;'раздел 3'!D11,'раздел 3'!I11&gt;'раздел 3'!J11,'раздел 3'!C11&gt;0,'раздел 3'!D11&gt;0,'раздел 3'!I11&gt;0,'раздел 3'!J11&gt;0),"ПРАВИЛЬНО",IF(AND('раздел 3'!C11&gt;'раздел 3'!D11,'раздел 3'!I11&gt;'раздел 3'!J11,'раздел 3'!D11=0,'раздел 3'!J11=0),"ПРАВИЛЬНО","ОШИБКА")))</f>
        <v>ПРАВИЛЬНО</v>
      </c>
      <c r="B193" s="64" t="s">
        <v>443</v>
      </c>
    </row>
    <row r="194" spans="1:2" x14ac:dyDescent="0.2">
      <c r="A194" t="str">
        <f>IF(AND('раздел 3'!C12='раздел 3'!D12,'раздел 3'!I12='раздел 3'!J12),"ПРАВИЛЬНО",IF(AND('раздел 3'!C12&gt;'раздел 3'!D12,'раздел 3'!I12&gt;'раздел 3'!J12,'раздел 3'!C12&gt;0,'раздел 3'!D12&gt;0,'раздел 3'!I12&gt;0,'раздел 3'!J12&gt;0),"ПРАВИЛЬНО",IF(AND('раздел 3'!C12&gt;'раздел 3'!D12,'раздел 3'!I12&gt;'раздел 3'!J12,'раздел 3'!D12=0,'раздел 3'!J12=0),"ПРАВИЛЬНО","ОШИБКА")))</f>
        <v>ПРАВИЛЬНО</v>
      </c>
      <c r="B194" s="64" t="s">
        <v>444</v>
      </c>
    </row>
    <row r="195" spans="1:2" x14ac:dyDescent="0.2">
      <c r="A195" t="str">
        <f>IF(AND('раздел 3'!C13='раздел 3'!D13,'раздел 3'!I13='раздел 3'!J13),"ПРАВИЛЬНО",IF(AND('раздел 3'!C13&gt;'раздел 3'!D13,'раздел 3'!I13&gt;'раздел 3'!J13,'раздел 3'!C13&gt;0,'раздел 3'!D13&gt;0,'раздел 3'!I13&gt;0,'раздел 3'!J13&gt;0),"ПРАВИЛЬНО",IF(AND('раздел 3'!C13&gt;'раздел 3'!D13,'раздел 3'!I13&gt;'раздел 3'!J13,'раздел 3'!D13=0,'раздел 3'!J13=0),"ПРАВИЛЬНО","ОШИБКА")))</f>
        <v>ПРАВИЛЬНО</v>
      </c>
      <c r="B195" s="64" t="s">
        <v>445</v>
      </c>
    </row>
    <row r="196" spans="1:2" x14ac:dyDescent="0.2">
      <c r="A196" t="str">
        <f>IF(AND('раздел 3'!C14='раздел 3'!D14,'раздел 3'!I14='раздел 3'!J14),"ПРАВИЛЬНО",IF(AND('раздел 3'!C14&gt;'раздел 3'!D14,'раздел 3'!I14&gt;'раздел 3'!J14,'раздел 3'!C14&gt;0,'раздел 3'!D14&gt;0,'раздел 3'!I14&gt;0,'раздел 3'!J14&gt;0),"ПРАВИЛЬНО",IF(AND('раздел 3'!C14&gt;'раздел 3'!D14,'раздел 3'!I14&gt;'раздел 3'!J14,'раздел 3'!D14=0,'раздел 3'!J14=0),"ПРАВИЛЬНО","ОШИБКА")))</f>
        <v>ПРАВИЛЬНО</v>
      </c>
      <c r="B196" s="64" t="s">
        <v>446</v>
      </c>
    </row>
    <row r="197" spans="1:2" x14ac:dyDescent="0.2">
      <c r="A197" t="str">
        <f>IF(AND('раздел 3'!C15='раздел 3'!D15,'раздел 3'!I15='раздел 3'!J15),"ПРАВИЛЬНО",IF(AND('раздел 3'!C15&gt;'раздел 3'!D15,'раздел 3'!I15&gt;'раздел 3'!J15,'раздел 3'!C15&gt;0,'раздел 3'!D15&gt;0,'раздел 3'!I15&gt;0,'раздел 3'!J15&gt;0),"ПРАВИЛЬНО",IF(AND('раздел 3'!C15&gt;'раздел 3'!D15,'раздел 3'!I15&gt;'раздел 3'!J15,'раздел 3'!D15=0,'раздел 3'!J15=0),"ПРАВИЛЬНО","ОШИБКА")))</f>
        <v>ПРАВИЛЬНО</v>
      </c>
      <c r="B197" s="64" t="s">
        <v>447</v>
      </c>
    </row>
    <row r="198" spans="1:2" x14ac:dyDescent="0.2">
      <c r="A198" t="str">
        <f>IF(AND('раздел 3'!C16='раздел 3'!D16,'раздел 3'!I16='раздел 3'!J16),"ПРАВИЛЬНО",IF(AND('раздел 3'!C16&gt;'раздел 3'!D16,'раздел 3'!I16&gt;'раздел 3'!J16,'раздел 3'!C16&gt;0,'раздел 3'!D16&gt;0,'раздел 3'!I16&gt;0,'раздел 3'!J16&gt;0),"ПРАВИЛЬНО",IF(AND('раздел 3'!C16&gt;'раздел 3'!D16,'раздел 3'!I16&gt;'раздел 3'!J16,'раздел 3'!D16=0,'раздел 3'!J16=0),"ПРАВИЛЬНО","ОШИБКА")))</f>
        <v>ПРАВИЛЬНО</v>
      </c>
      <c r="B198" s="64" t="s">
        <v>448</v>
      </c>
    </row>
    <row r="199" spans="1:2" x14ac:dyDescent="0.2">
      <c r="A199" t="str">
        <f>IF(AND('раздел 3'!C17='раздел 3'!D17,'раздел 3'!I17='раздел 3'!J17),"ПРАВИЛЬНО",IF(AND('раздел 3'!C17&gt;'раздел 3'!D17,'раздел 3'!I17&gt;'раздел 3'!J17,'раздел 3'!C17&gt;0,'раздел 3'!D17&gt;0,'раздел 3'!I17&gt;0,'раздел 3'!J17&gt;0),"ПРАВИЛЬНО",IF(AND('раздел 3'!C17&gt;'раздел 3'!D17,'раздел 3'!I17&gt;'раздел 3'!J17,'раздел 3'!D17=0,'раздел 3'!J17=0),"ПРАВИЛЬНО","ОШИБКА")))</f>
        <v>ПРАВИЛЬНО</v>
      </c>
      <c r="B199" s="64" t="s">
        <v>449</v>
      </c>
    </row>
    <row r="200" spans="1:2" x14ac:dyDescent="0.2">
      <c r="A200" t="str">
        <f>IF(AND('раздел 3'!C18='раздел 3'!D18,'раздел 3'!I18='раздел 3'!J18),"ПРАВИЛЬНО",IF(AND('раздел 3'!C18&gt;'раздел 3'!D18,'раздел 3'!I18&gt;'раздел 3'!J18,'раздел 3'!C18&gt;0,'раздел 3'!D18&gt;0,'раздел 3'!I18&gt;0,'раздел 3'!J18&gt;0),"ПРАВИЛЬНО",IF(AND('раздел 3'!C18&gt;'раздел 3'!D18,'раздел 3'!I18&gt;'раздел 3'!J18,'раздел 3'!D18=0,'раздел 3'!J18=0),"ПРАВИЛЬНО","ОШИБКА")))</f>
        <v>ПРАВИЛЬНО</v>
      </c>
      <c r="B200" s="64" t="s">
        <v>450</v>
      </c>
    </row>
    <row r="201" spans="1:2" x14ac:dyDescent="0.2">
      <c r="A201" t="str">
        <f>IF(AND('раздел 3'!C19='раздел 3'!D19,'раздел 3'!I19='раздел 3'!J19),"ПРАВИЛЬНО",IF(AND('раздел 3'!C19&gt;'раздел 3'!D19,'раздел 3'!I19&gt;'раздел 3'!J19,'раздел 3'!C19&gt;0,'раздел 3'!D19&gt;0,'раздел 3'!I19&gt;0,'раздел 3'!J19&gt;0),"ПРАВИЛЬНО",IF(AND('раздел 3'!C19&gt;'раздел 3'!D19,'раздел 3'!I19&gt;'раздел 3'!J19,'раздел 3'!D19=0,'раздел 3'!J19=0),"ПРАВИЛЬНО","ОШИБКА")))</f>
        <v>ПРАВИЛЬНО</v>
      </c>
      <c r="B201" s="64" t="s">
        <v>451</v>
      </c>
    </row>
    <row r="202" spans="1:2" x14ac:dyDescent="0.2">
      <c r="A202" t="str">
        <f>IF(AND('раздел 3'!C20='раздел 3'!D20,'раздел 3'!I20='раздел 3'!J20),"ПРАВИЛЬНО",IF(AND('раздел 3'!C20&gt;'раздел 3'!D20,'раздел 3'!I20&gt;'раздел 3'!J20,'раздел 3'!C20&gt;0,'раздел 3'!D20&gt;0,'раздел 3'!I20&gt;0,'раздел 3'!J20&gt;0),"ПРАВИЛЬНО",IF(AND('раздел 3'!C20&gt;'раздел 3'!D20,'раздел 3'!I20&gt;'раздел 3'!J20,'раздел 3'!D20=0,'раздел 3'!J20=0),"ПРАВИЛЬНО","ОШИБКА")))</f>
        <v>ПРАВИЛЬНО</v>
      </c>
      <c r="B202" s="64" t="s">
        <v>452</v>
      </c>
    </row>
    <row r="203" spans="1:2" x14ac:dyDescent="0.2">
      <c r="A203" t="str">
        <f>IF(AND('раздел 3'!C22='раздел 3'!D22,'раздел 3'!I22='раздел 3'!J22),"ПРАВИЛЬНО",IF(AND('раздел 3'!C22&gt;'раздел 3'!D22,'раздел 3'!I22&gt;'раздел 3'!J22,'раздел 3'!C22&gt;0,'раздел 3'!D22&gt;0,'раздел 3'!I22&gt;0,'раздел 3'!J22&gt;0),"ПРАВИЛЬНО",IF(AND('раздел 3'!C22&gt;'раздел 3'!D22,'раздел 3'!I22&gt;'раздел 3'!J22,'раздел 3'!D22=0,'раздел 3'!J22=0),"ПРАВИЛЬНО","ОШИБКА")))</f>
        <v>ПРАВИЛЬНО</v>
      </c>
      <c r="B203" s="64" t="s">
        <v>453</v>
      </c>
    </row>
    <row r="204" spans="1:2" x14ac:dyDescent="0.2">
      <c r="A204" t="str">
        <f>IF(AND('раздел 3'!C23='раздел 3'!D23,'раздел 3'!I23='раздел 3'!J23),"ПРАВИЛЬНО",IF(AND('раздел 3'!C23&gt;'раздел 3'!D23,'раздел 3'!I23&gt;'раздел 3'!J23,'раздел 3'!C23&gt;0,'раздел 3'!D23&gt;0,'раздел 3'!I23&gt;0,'раздел 3'!J23&gt;0),"ПРАВИЛЬНО",IF(AND('раздел 3'!C23&gt;'раздел 3'!D23,'раздел 3'!I23&gt;'раздел 3'!J23,'раздел 3'!D23=0,'раздел 3'!J23=0),"ПРАВИЛЬНО","ОШИБКА")))</f>
        <v>ПРАВИЛЬНО</v>
      </c>
      <c r="B204" s="64" t="s">
        <v>454</v>
      </c>
    </row>
    <row r="205" spans="1:2" x14ac:dyDescent="0.2">
      <c r="A205" t="str">
        <f>IF(AND('раздел 3'!C24='раздел 3'!D24,'раздел 3'!I24='раздел 3'!J24),"ПРАВИЛЬНО",IF(AND('раздел 3'!C24&gt;'раздел 3'!D24,'раздел 3'!I24&gt;'раздел 3'!J24,'раздел 3'!C24&gt;0,'раздел 3'!D24&gt;0,'раздел 3'!I24&gt;0,'раздел 3'!J24&gt;0),"ПРАВИЛЬНО",IF(AND('раздел 3'!C24&gt;'раздел 3'!D24,'раздел 3'!I24&gt;'раздел 3'!J24,'раздел 3'!D24=0,'раздел 3'!J24=0),"ПРАВИЛЬНО","ОШИБКА")))</f>
        <v>ПРАВИЛЬНО</v>
      </c>
      <c r="B205" s="64" t="s">
        <v>455</v>
      </c>
    </row>
    <row r="206" spans="1:2" x14ac:dyDescent="0.2">
      <c r="A206" t="str">
        <f>IF(AND('раздел 3'!C26='раздел 3'!D26,'раздел 3'!I26='раздел 3'!J26),"ПРАВИЛЬНО",IF(AND('раздел 3'!C26&gt;'раздел 3'!D26,'раздел 3'!I26&gt;'раздел 3'!J26,'раздел 3'!C26&gt;0,'раздел 3'!D26&gt;0,'раздел 3'!I26&gt;0,'раздел 3'!J26&gt;0),"ПРАВИЛЬНО",IF(AND('раздел 3'!C26&gt;'раздел 3'!D26,'раздел 3'!I26&gt;'раздел 3'!J26,'раздел 3'!D26=0,'раздел 3'!J26=0),"ПРАВИЛЬНО","ОШИБКА")))</f>
        <v>ПРАВИЛЬНО</v>
      </c>
      <c r="B206" s="64" t="s">
        <v>456</v>
      </c>
    </row>
    <row r="207" spans="1:2" x14ac:dyDescent="0.2">
      <c r="A207" t="str">
        <f>IF(AND('раздел 3'!C27='раздел 3'!D27,'раздел 3'!I27='раздел 3'!J27),"ПРАВИЛЬНО",IF(AND('раздел 3'!C27&gt;'раздел 3'!D27,'раздел 3'!I27&gt;'раздел 3'!J27,'раздел 3'!C27&gt;0,'раздел 3'!D27&gt;0,'раздел 3'!I27&gt;0,'раздел 3'!J27&gt;0),"ПРАВИЛЬНО",IF(AND('раздел 3'!C27&gt;'раздел 3'!D27,'раздел 3'!I27&gt;'раздел 3'!J27,'раздел 3'!D27=0,'раздел 3'!J27=0),"ПРАВИЛЬНО","ОШИБКА")))</f>
        <v>ПРАВИЛЬНО</v>
      </c>
      <c r="B207" s="64" t="s">
        <v>457</v>
      </c>
    </row>
    <row r="208" spans="1:2" x14ac:dyDescent="0.2">
      <c r="A208" t="str">
        <f>IF(AND('раздел 3'!C29='раздел 3'!D29,'раздел 3'!I29='раздел 3'!J29),"ПРАВИЛЬНО",IF(AND('раздел 3'!C29&gt;'раздел 3'!D29,'раздел 3'!I29&gt;'раздел 3'!J29,'раздел 3'!C29&gt;0,'раздел 3'!D29&gt;0,'раздел 3'!I29&gt;0,'раздел 3'!J29&gt;0),"ПРАВИЛЬНО",IF(AND('раздел 3'!C29&gt;'раздел 3'!D29,'раздел 3'!I29&gt;'раздел 3'!J29,'раздел 3'!D29=0,'раздел 3'!J29=0),"ПРАВИЛЬНО","ОШИБКА")))</f>
        <v>ПРАВИЛЬНО</v>
      </c>
      <c r="B208" s="64" t="s">
        <v>458</v>
      </c>
    </row>
    <row r="209" spans="1:2" x14ac:dyDescent="0.2">
      <c r="A209" t="str">
        <f>IF(AND('раздел 3'!C30='раздел 3'!D30,'раздел 3'!I30='раздел 3'!J30),"ПРАВИЛЬНО",IF(AND('раздел 3'!C30&gt;'раздел 3'!D30,'раздел 3'!I30&gt;'раздел 3'!J30,'раздел 3'!C30&gt;0,'раздел 3'!D30&gt;0,'раздел 3'!I30&gt;0,'раздел 3'!J30&gt;0),"ПРАВИЛЬНО",IF(AND('раздел 3'!C30&gt;'раздел 3'!D30,'раздел 3'!I30&gt;'раздел 3'!J30,'раздел 3'!D30=0,'раздел 3'!J30=0),"ПРАВИЛЬНО","ОШИБКА")))</f>
        <v>ПРАВИЛЬНО</v>
      </c>
      <c r="B209" s="64" t="s">
        <v>459</v>
      </c>
    </row>
    <row r="210" spans="1:2" x14ac:dyDescent="0.2">
      <c r="A210" t="str">
        <f>IF(AND('раздел 3'!D11&gt;0,'раздел 3'!J11&gt;0),"ПРАВИЛЬНО",IF(AND('раздел 3'!D11=0,'раздел 3'!J11=0),"ПРАВИЛЬНО","ОШИБКА"))</f>
        <v>ПРАВИЛЬНО</v>
      </c>
      <c r="B210" s="64" t="s">
        <v>614</v>
      </c>
    </row>
    <row r="211" spans="1:2" x14ac:dyDescent="0.2">
      <c r="A211" t="str">
        <f>IF(AND('раздел 3'!D12&gt;0,'раздел 3'!J12&gt;0),"ПРАВИЛЬНО",IF(AND('раздел 3'!D12=0,'раздел 3'!J12=0),"ПРАВИЛЬНО","ОШИБКА"))</f>
        <v>ПРАВИЛЬНО</v>
      </c>
      <c r="B211" s="64" t="s">
        <v>615</v>
      </c>
    </row>
    <row r="212" spans="1:2" x14ac:dyDescent="0.2">
      <c r="A212" t="str">
        <f>IF(AND('раздел 3'!D13&gt;0,'раздел 3'!J13&gt;0),"ПРАВИЛЬНО",IF(AND('раздел 3'!D13=0,'раздел 3'!J13=0),"ПРАВИЛЬНО","ОШИБКА"))</f>
        <v>ПРАВИЛЬНО</v>
      </c>
      <c r="B212" s="64" t="s">
        <v>616</v>
      </c>
    </row>
    <row r="213" spans="1:2" x14ac:dyDescent="0.2">
      <c r="A213" t="str">
        <f>IF(AND('раздел 3'!D14&gt;0,'раздел 3'!J14&gt;0),"ПРАВИЛЬНО",IF(AND('раздел 3'!D14=0,'раздел 3'!J14=0),"ПРАВИЛЬНО","ОШИБКА"))</f>
        <v>ПРАВИЛЬНО</v>
      </c>
      <c r="B213" s="64" t="s">
        <v>617</v>
      </c>
    </row>
    <row r="214" spans="1:2" x14ac:dyDescent="0.2">
      <c r="A214" t="str">
        <f>IF(AND('раздел 3'!D15&gt;0,'раздел 3'!J15&gt;0),"ПРАВИЛЬНО",IF(AND('раздел 3'!D15=0,'раздел 3'!J15=0),"ПРАВИЛЬНО","ОШИБКА"))</f>
        <v>ПРАВИЛЬНО</v>
      </c>
      <c r="B214" s="64" t="s">
        <v>618</v>
      </c>
    </row>
    <row r="215" spans="1:2" x14ac:dyDescent="0.2">
      <c r="A215" t="str">
        <f>IF(AND('раздел 3'!D16&gt;0,'раздел 3'!J16&gt;0),"ПРАВИЛЬНО",IF(AND('раздел 3'!D16=0,'раздел 3'!J16=0),"ПРАВИЛЬНО","ОШИБКА"))</f>
        <v>ПРАВИЛЬНО</v>
      </c>
      <c r="B215" s="64" t="s">
        <v>620</v>
      </c>
    </row>
    <row r="216" spans="1:2" x14ac:dyDescent="0.2">
      <c r="A216" t="str">
        <f>IF(AND('раздел 3'!D17&gt;0,'раздел 3'!J17&gt;0),"ПРАВИЛЬНО",IF(AND('раздел 3'!D17=0,'раздел 3'!J17=0),"ПРАВИЛЬНО","ОШИБКА"))</f>
        <v>ПРАВИЛЬНО</v>
      </c>
      <c r="B216" s="64" t="s">
        <v>619</v>
      </c>
    </row>
    <row r="217" spans="1:2" x14ac:dyDescent="0.2">
      <c r="A217" t="str">
        <f>IF(AND('раздел 3'!D18&gt;0,'раздел 3'!J18&gt;0),"ПРАВИЛЬНО",IF(AND('раздел 3'!D18=0,'раздел 3'!J18=0),"ПРАВИЛЬНО","ОШИБКА"))</f>
        <v>ПРАВИЛЬНО</v>
      </c>
      <c r="B217" s="64" t="s">
        <v>620</v>
      </c>
    </row>
    <row r="218" spans="1:2" x14ac:dyDescent="0.2">
      <c r="A218" t="str">
        <f>IF(AND('раздел 3'!D19&gt;0,'раздел 3'!J19&gt;0),"ПРАВИЛЬНО",IF(AND('раздел 3'!D19=0,'раздел 3'!J19=0),"ПРАВИЛЬНО","ОШИБКА"))</f>
        <v>ПРАВИЛЬНО</v>
      </c>
      <c r="B218" s="64" t="s">
        <v>621</v>
      </c>
    </row>
    <row r="219" spans="1:2" x14ac:dyDescent="0.2">
      <c r="A219" t="str">
        <f>IF(AND('раздел 3'!D22&gt;0,'раздел 3'!J22&gt;0),"ПРАВИЛЬНО",IF(AND('раздел 3'!D22=0,'раздел 3'!J22=0),"ПРАВИЛЬНО","ОШИБКА"))</f>
        <v>ПРАВИЛЬНО</v>
      </c>
      <c r="B219" s="64" t="s">
        <v>622</v>
      </c>
    </row>
    <row r="220" spans="1:2" x14ac:dyDescent="0.2">
      <c r="A220" t="str">
        <f>IF(AND('раздел 3'!D22&gt;0,'раздел 3'!J22&gt;0),"ПРАВИЛЬНО",IF(AND('раздел 3'!D22=0,'раздел 3'!J22=0),"ПРАВИЛЬНО","ОШИБКА"))</f>
        <v>ПРАВИЛЬНО</v>
      </c>
      <c r="B220" s="64" t="s">
        <v>623</v>
      </c>
    </row>
    <row r="221" spans="1:2" x14ac:dyDescent="0.2">
      <c r="A221" t="str">
        <f>IF(AND('раздел 3'!D23&gt;0,'раздел 3'!J23&gt;0),"ПРАВИЛЬНО",IF(AND('раздел 3'!D23=0,'раздел 3'!J23=0),"ПРАВИЛЬНО","ОШИБКА"))</f>
        <v>ПРАВИЛЬНО</v>
      </c>
      <c r="B221" s="64" t="s">
        <v>624</v>
      </c>
    </row>
    <row r="222" spans="1:2" x14ac:dyDescent="0.2">
      <c r="A222" t="str">
        <f>IF(AND('раздел 3'!D24&gt;0,'раздел 3'!J24&gt;0),"ПРАВИЛЬНО",IF(AND('раздел 3'!D24=0,'раздел 3'!J24=0),"ПРАВИЛЬНО","ОШИБКА"))</f>
        <v>ПРАВИЛЬНО</v>
      </c>
      <c r="B222" s="64" t="s">
        <v>625</v>
      </c>
    </row>
    <row r="223" spans="1:2" x14ac:dyDescent="0.2">
      <c r="A223" t="str">
        <f>IF(AND('раздел 3'!D26&gt;0,'раздел 3'!J26&gt;0),"ПРАВИЛЬНО",IF(AND('раздел 3'!D26=0,'раздел 3'!J26=0),"ПРАВИЛЬНО""ОШИБКА"))</f>
        <v>ПРАВИЛЬНО"ОШИБКА</v>
      </c>
      <c r="B223" s="64" t="s">
        <v>626</v>
      </c>
    </row>
    <row r="224" spans="1:2" x14ac:dyDescent="0.2">
      <c r="A224" t="str">
        <f>IF(AND('раздел 3'!D27&gt;0,'раздел 3'!J27&gt;0),"ПРАВИЛЬНО",IF(AND('раздел 3'!D27=0,'раздел 3'!J27=0),"ПРАВИЛЬНО","ОШИБКА"))</f>
        <v>ПРАВИЛЬНО</v>
      </c>
      <c r="B224" s="64" t="s">
        <v>627</v>
      </c>
    </row>
    <row r="225" spans="1:2" x14ac:dyDescent="0.2">
      <c r="A225" t="str">
        <f>IF(AND('раздел 3'!D29&gt;0,'раздел 3'!J29&gt;0),"ПРАВИЛЬНО",IF(AND('раздел 3'!D29=0,'раздел 3'!J29=0),"ПРАВИЛЬНО","ОШИБКА"))</f>
        <v>ПРАВИЛЬНО</v>
      </c>
      <c r="B225" s="64" t="s">
        <v>628</v>
      </c>
    </row>
    <row r="226" spans="1:2" x14ac:dyDescent="0.2">
      <c r="A226" t="str">
        <f>IF(AND('раздел 3'!D30&gt;0,'раздел 3'!J30&gt;0),"ПРАВИЛЬНО",IF(AND('раздел 3'!D30=0,'раздел 3'!J30=0),"ПРАВИЛЬНО","ОШИБКА"))</f>
        <v>ПРАВИЛЬНО</v>
      </c>
      <c r="B226" s="64" t="s">
        <v>629</v>
      </c>
    </row>
    <row r="227" spans="1:2" x14ac:dyDescent="0.2">
      <c r="A227" t="str">
        <f>IF(AND('раздел 3'!I11&gt;0,'раздел 3'!K11&gt;0),"ПРАВИЛЬНО",IF(AND('раздел 3'!I11=0,'раздел 3'!K11=0),"ПРАВИЛЬНО","ОШИБКА"))</f>
        <v>ПРАВИЛЬНО</v>
      </c>
      <c r="B227" s="64" t="s">
        <v>630</v>
      </c>
    </row>
    <row r="228" spans="1:2" x14ac:dyDescent="0.2">
      <c r="A228" t="str">
        <f>IF(AND('раздел 3'!I12&gt;0,'раздел 3'!K12&gt;0),"ПРАВИЛЬНО",IF(AND('раздел 3'!I12=0,'раздел 3'!K12=0),"ПРАВИЛЬНО","ОШИБКА"))</f>
        <v>ПРАВИЛЬНО</v>
      </c>
      <c r="B228" s="64" t="s">
        <v>631</v>
      </c>
    </row>
    <row r="229" spans="1:2" x14ac:dyDescent="0.2">
      <c r="A229" t="str">
        <f>IF(AND('раздел 3'!I13&gt;0,'раздел 3'!K13&gt;0),"ПРАВИЛЬНО",IF(AND('раздел 3'!I13=0,'раздел 3'!K13=0),"ПРАВИЛЬНО","ОШИБКА"))</f>
        <v>ПРАВИЛЬНО</v>
      </c>
      <c r="B229" s="64" t="s">
        <v>632</v>
      </c>
    </row>
    <row r="230" spans="1:2" x14ac:dyDescent="0.2">
      <c r="A230" t="str">
        <f>IF(AND('раздел 3'!I14&gt;0,'раздел 3'!K14&gt;0),"ПРАВИЛЬНО",IF(AND('раздел 3'!I14=0,'раздел 3'!K14=0),"ПРАВИЛЬНО","ОШИБКА"))</f>
        <v>ПРАВИЛЬНО</v>
      </c>
      <c r="B230" s="64" t="s">
        <v>633</v>
      </c>
    </row>
    <row r="231" spans="1:2" x14ac:dyDescent="0.2">
      <c r="A231" t="str">
        <f>IF(AND('раздел 3'!I15&gt;0,'раздел 3'!K15&gt;0),"ПРАВИЛЬНО",IF(AND('раздел 3'!I15=0,'раздел 3'!K15=0),"ПРАВИЛЬНО","ОШИБКА"))</f>
        <v>ПРАВИЛЬНО</v>
      </c>
      <c r="B231" s="64" t="s">
        <v>634</v>
      </c>
    </row>
    <row r="232" spans="1:2" x14ac:dyDescent="0.2">
      <c r="A232" t="str">
        <f>IF(AND('раздел 3'!I16&gt;0,'раздел 3'!K16&gt;0),"ПРАВИЛЬНО",IF(AND('раздел 3'!I16=0,'раздел 3'!K16=0),"ПРАВИЛЬНО","ОШИБКА"))</f>
        <v>ПРАВИЛЬНО</v>
      </c>
      <c r="B232" s="64" t="s">
        <v>636</v>
      </c>
    </row>
    <row r="233" spans="1:2" x14ac:dyDescent="0.2">
      <c r="A233" t="str">
        <f>IF(AND('раздел 3'!I17&gt;0,'раздел 3'!K17&gt;0),"ПРАВИЛЬНО",IF(AND('раздел 3'!I17=0,'раздел 3'!K17=0),"ПРАВИЛЬНО","ОШИБКА"))</f>
        <v>ПРАВИЛЬНО</v>
      </c>
      <c r="B233" s="64" t="s">
        <v>635</v>
      </c>
    </row>
    <row r="234" spans="1:2" x14ac:dyDescent="0.2">
      <c r="A234" t="str">
        <f>IF(AND('раздел 3'!I18&gt;0,'раздел 3'!K18&gt;0),"ПРАВИЛЬНО",IF(AND('раздел 3'!I18=0,'раздел 3'!K18=0),"ПРАВИЛЬНО","ОШИБКА"))</f>
        <v>ПРАВИЛЬНО</v>
      </c>
      <c r="B234" s="64" t="s">
        <v>636</v>
      </c>
    </row>
    <row r="235" spans="1:2" x14ac:dyDescent="0.2">
      <c r="A235" t="str">
        <f>IF(AND('раздел 3'!I19&gt;0,'раздел 3'!K19&gt;0),"ПРАВИЛЬНО",IF(AND('раздел 3'!I19=0,'раздел 3'!K19=0),"ПРАВИЛЬНО","ОШИБКА"))</f>
        <v>ПРАВИЛЬНО</v>
      </c>
      <c r="B235" s="64" t="s">
        <v>637</v>
      </c>
    </row>
    <row r="236" spans="1:2" x14ac:dyDescent="0.2">
      <c r="A236" t="str">
        <f>IF(AND('раздел 3'!I22&gt;0,'раздел 3'!K22&gt;0),"ПРАВИЛЬНО",IF(AND('раздел 3'!I22=0,'раздел 3'!K22=0),"ПРАВИЛЬНО","ОШИБКА"))</f>
        <v>ПРАВИЛЬНО</v>
      </c>
      <c r="B236" s="64" t="s">
        <v>638</v>
      </c>
    </row>
    <row r="237" spans="1:2" x14ac:dyDescent="0.2">
      <c r="A237" t="str">
        <f>IF(AND('раздел 3'!I22&gt;0,'раздел 3'!K22&gt;0),"ПРАВИЛЬНО",IF(AND('раздел 3'!I22=0,'раздел 3'!K22=0),"ПРАВИЛЬНО","ОШИБКА"))</f>
        <v>ПРАВИЛЬНО</v>
      </c>
      <c r="B237" s="64" t="s">
        <v>639</v>
      </c>
    </row>
    <row r="238" spans="1:2" x14ac:dyDescent="0.2">
      <c r="A238" t="str">
        <f>IF(AND('раздел 3'!I23&gt;0,'раздел 3'!K23&gt;0),"ПРАВИЛЬНО",IF(AND('раздел 3'!I23=0,'раздел 3'!K23=0),"ПРАВИЛЬНО","ОШИБКА"))</f>
        <v>ПРАВИЛЬНО</v>
      </c>
      <c r="B238" s="64" t="s">
        <v>640</v>
      </c>
    </row>
    <row r="239" spans="1:2" x14ac:dyDescent="0.2">
      <c r="A239" t="str">
        <f>IF(AND('раздел 3'!I24&gt;0,'раздел 3'!K24&gt;0),"ПРАВИЛЬНО",IF(AND('раздел 3'!I24=0,'раздел 3'!K24=0),"ПРАВИЛЬНО","ОШИБКА"))</f>
        <v>ПРАВИЛЬНО</v>
      </c>
      <c r="B239" s="64" t="s">
        <v>641</v>
      </c>
    </row>
    <row r="240" spans="1:2" x14ac:dyDescent="0.2">
      <c r="A240" t="str">
        <f>IF(AND('раздел 3'!I25&gt;0,'раздел 3'!K25&gt;0),"ПРАВИЛЬНО",IF(AND('раздел 3'!I25=0,'раздел 3'!K25=0),"ПРАВИЛЬНО","ОШИБКА"))</f>
        <v>ПРАВИЛЬНО</v>
      </c>
      <c r="B240" s="64" t="s">
        <v>642</v>
      </c>
    </row>
    <row r="241" spans="1:2" x14ac:dyDescent="0.2">
      <c r="A241" t="str">
        <f>IF(AND('раздел 3'!I26&gt;0,'раздел 3'!K26&gt;0),"ПРАВИЛЬНО",IF(AND('раздел 3'!I26=0,'раздел 3'!K26=0),"ПРАВИЛЬНО","ОШИБКА"))</f>
        <v>ПРАВИЛЬНО</v>
      </c>
      <c r="B241" s="64" t="s">
        <v>643</v>
      </c>
    </row>
    <row r="242" spans="1:2" x14ac:dyDescent="0.2">
      <c r="A242" t="str">
        <f>IF(AND('раздел 3'!I27&gt;0,'раздел 3'!K27&gt;0),"ПРАВИЛЬНО",IF(AND('раздел 3'!I27=0,'раздел 3'!K27=0),"ПРАВИЛЬНО","ОШИБКА"))</f>
        <v>ПРАВИЛЬНО</v>
      </c>
      <c r="B242" s="64" t="s">
        <v>644</v>
      </c>
    </row>
    <row r="243" spans="1:2" x14ac:dyDescent="0.2">
      <c r="A243" t="str">
        <f>IF(AND('раздел 3'!I29&gt;0,'раздел 3'!K29&gt;0),"ПРАВИЛЬНО",IF(AND('раздел 3'!I29=0,'раздел 3'!K29=0),"ПРАВИЛЬНО","ОШИБКА"))</f>
        <v>ПРАВИЛЬНО</v>
      </c>
      <c r="B243" s="64" t="s">
        <v>645</v>
      </c>
    </row>
    <row r="244" spans="1:2" x14ac:dyDescent="0.2">
      <c r="A244" t="str">
        <f>IF(AND('раздел 3'!I30&gt;0,'раздел 3'!K30&gt;0),"ПРАВИЛЬНО",IF(AND('раздел 3'!I30=0,'раздел 3'!K30=0),"ПРАВИЛЬНО","ОШИБКА"))</f>
        <v>ПРАВИЛЬНО</v>
      </c>
      <c r="B244" s="64" t="s">
        <v>646</v>
      </c>
    </row>
    <row r="245" spans="1:2" s="64" customFormat="1" x14ac:dyDescent="0.2">
      <c r="A245" s="64" t="str">
        <f>IF(AND('раздел 3'!C11&gt;0,'раздел 3'!I11&gt;0),"ПРАВИЛЬНО",IF(AND('раздел 3'!C11=0,'раздел 3'!I11=0),"ПРАВИЛЬНО","ОШИБКА"))</f>
        <v>ПРАВИЛЬНО</v>
      </c>
      <c r="B245" s="64" t="s">
        <v>647</v>
      </c>
    </row>
    <row r="246" spans="1:2" s="64" customFormat="1" x14ac:dyDescent="0.2">
      <c r="A246" s="64" t="str">
        <f>IF(AND('раздел 3'!C12&gt;0,'раздел 3'!I12&gt;0),"ПРАВИЛЬНО",IF(AND('раздел 3'!C12=0,'раздел 3'!I12=0),"ПРАВИЛЬНО","ОШИБКА"))</f>
        <v>ПРАВИЛЬНО</v>
      </c>
      <c r="B246" s="64" t="s">
        <v>648</v>
      </c>
    </row>
    <row r="247" spans="1:2" s="64" customFormat="1" x14ac:dyDescent="0.2">
      <c r="A247" s="64" t="str">
        <f>IF(AND('раздел 3'!C13&gt;0,'раздел 3'!I13&gt;0),"ПРАВИЛЬНО",IF(AND('раздел 3'!C13=0,'раздел 3'!I13=0),"ПРАВИЛЬНО","ОШИБКА"))</f>
        <v>ПРАВИЛЬНО</v>
      </c>
      <c r="B247" s="64" t="s">
        <v>649</v>
      </c>
    </row>
    <row r="248" spans="1:2" s="64" customFormat="1" x14ac:dyDescent="0.2">
      <c r="A248" s="64" t="str">
        <f>IF(AND('раздел 3'!C14&gt;0,'раздел 3'!I14&gt;0),"ПРАВИЛЬНО",IF(AND('раздел 3'!C14=0,'раздел 3'!I14=0),"ПРАВИЛЬНО","ОШИБКА"))</f>
        <v>ПРАВИЛЬНО</v>
      </c>
      <c r="B248" s="64" t="s">
        <v>650</v>
      </c>
    </row>
    <row r="249" spans="1:2" s="64" customFormat="1" x14ac:dyDescent="0.2">
      <c r="A249" s="64" t="str">
        <f>IF(AND('раздел 3'!C15&gt;0,'раздел 3'!I15&gt;0),"ПРАВИЛЬНО",IF(AND('раздел 3'!C15=0,'раздел 3'!I15=0),"ПРАВИЛЬНО","ОШИБКА"))</f>
        <v>ПРАВИЛЬНО</v>
      </c>
      <c r="B249" s="64" t="s">
        <v>651</v>
      </c>
    </row>
    <row r="250" spans="1:2" s="64" customFormat="1" x14ac:dyDescent="0.2">
      <c r="A250" s="64" t="str">
        <f>IF(AND('раздел 3'!C16&gt;0,'раздел 3'!I16&gt;0),"ПРАВИЛЬНО",IF(AND('раздел 3'!C16=0,'раздел 3'!I16=0),"ПРАВИЛЬНО","ОШИБКА"))</f>
        <v>ПРАВИЛЬНО</v>
      </c>
      <c r="B250" s="64" t="s">
        <v>653</v>
      </c>
    </row>
    <row r="251" spans="1:2" s="64" customFormat="1" x14ac:dyDescent="0.2">
      <c r="A251" s="64" t="str">
        <f>IF(AND('раздел 3'!C17&gt;0,'раздел 3'!I17&gt;0),"ПРАВИЛЬНО",IF(AND('раздел 3'!C17=0,'раздел 3'!I17=0),"ПРАВИЛЬНО","ОШИБКА"))</f>
        <v>ПРАВИЛЬНО</v>
      </c>
      <c r="B251" s="64" t="s">
        <v>652</v>
      </c>
    </row>
    <row r="252" spans="1:2" s="64" customFormat="1" x14ac:dyDescent="0.2">
      <c r="A252" s="64" t="str">
        <f>IF(AND('раздел 3'!C18&gt;0,'раздел 3'!I18&gt;0),"ПРАВИЛЬНО",IF(AND('раздел 3'!C18=0,'раздел 3'!I18=0),"ПРАВИЛЬНО","ОШИБКА"))</f>
        <v>ПРАВИЛЬНО</v>
      </c>
      <c r="B252" s="64" t="s">
        <v>653</v>
      </c>
    </row>
    <row r="253" spans="1:2" s="64" customFormat="1" x14ac:dyDescent="0.2">
      <c r="A253" s="64" t="str">
        <f>IF(AND('раздел 3'!C19&gt;0,'раздел 3'!I19&gt;0),"ПРАВИЛЬНО",IF(AND('раздел 3'!C19=0,'раздел 3'!I19=0),"ПРАВИЛЬНО","ОШИБКА"))</f>
        <v>ПРАВИЛЬНО</v>
      </c>
      <c r="B253" s="64" t="s">
        <v>654</v>
      </c>
    </row>
    <row r="254" spans="1:2" s="64" customFormat="1" x14ac:dyDescent="0.2">
      <c r="A254" s="64" t="str">
        <f>IF(AND('раздел 3'!C22&gt;0,'раздел 3'!I22&gt;0),"ПРАВИЛЬНО",IF(AND('раздел 3'!C22=0,'раздел 3'!I22=0),"ПРАВИЛЬНО","ОШИБКА"))</f>
        <v>ПРАВИЛЬНО</v>
      </c>
      <c r="B254" s="64" t="s">
        <v>655</v>
      </c>
    </row>
    <row r="255" spans="1:2" s="64" customFormat="1" x14ac:dyDescent="0.2">
      <c r="A255" s="64" t="str">
        <f>IF(AND('раздел 3'!C22&gt;0,'раздел 3'!I22&gt;0),"ПРАВИЛЬНО",IF(AND('раздел 3'!C22=0,'раздел 3'!I22=0),"ПРАВИЛЬНО","ОШИБКА"))</f>
        <v>ПРАВИЛЬНО</v>
      </c>
      <c r="B255" s="64" t="s">
        <v>656</v>
      </c>
    </row>
    <row r="256" spans="1:2" s="64" customFormat="1" x14ac:dyDescent="0.2">
      <c r="A256" s="64" t="str">
        <f>IF(AND('раздел 3'!C23&gt;0,'раздел 3'!I12&gt;0),"ПРАВИЛЬНО",IF(AND('раздел 3'!C23=0,'раздел 3'!I23=0),"ПРАВИЛЬНО","ОШИБКА"))</f>
        <v>ПРАВИЛЬНО</v>
      </c>
      <c r="B256" s="64" t="s">
        <v>657</v>
      </c>
    </row>
    <row r="257" spans="1:2" s="64" customFormat="1" x14ac:dyDescent="0.2">
      <c r="A257" s="64" t="str">
        <f>IF(AND('раздел 3'!C24&gt;0,'раздел 3'!I24&gt;0),"ПРАВИЛЬНО",IF(AND('раздел 3'!C24=0,'раздел 3'!I24=0),"ПРАВИЛЬНО","ОШИБКА"))</f>
        <v>ПРАВИЛЬНО</v>
      </c>
      <c r="B257" s="64" t="s">
        <v>658</v>
      </c>
    </row>
    <row r="258" spans="1:2" s="64" customFormat="1" x14ac:dyDescent="0.2">
      <c r="A258" s="64" t="str">
        <f>IF(AND('раздел 3'!C25&gt;0,'раздел 3'!I25&gt;0),"ПРАВИЛЬНО",IF(AND('раздел 3'!C25=0,'раздел 3'!I25=0),"ПРАВИЛЬНО","ОШИБКА"))</f>
        <v>ПРАВИЛЬНО</v>
      </c>
      <c r="B258" s="64" t="s">
        <v>659</v>
      </c>
    </row>
    <row r="259" spans="1:2" s="64" customFormat="1" x14ac:dyDescent="0.2">
      <c r="A259" s="64" t="str">
        <f>IF(AND('раздел 3'!C26&gt;0,'раздел 3'!I26&gt;0),"ПРАВИЛЬНО",IF(AND('раздел 3'!C26=0,'раздел 3'!I26=0),"ПРАВИЛЬНО","ОШИБКА"))</f>
        <v>ПРАВИЛЬНО</v>
      </c>
      <c r="B259" s="64" t="s">
        <v>660</v>
      </c>
    </row>
    <row r="260" spans="1:2" s="64" customFormat="1" x14ac:dyDescent="0.2">
      <c r="A260" s="64" t="str">
        <f>IF(AND('раздел 3'!C27&gt;0,'раздел 3'!I27&gt;0),"ПРАВИЛЬНО",IF(AND('раздел 3'!C27=0,'раздел 3'!I27=0),"ПРАВИЛЬНО","ОШИБКА"))</f>
        <v>ПРАВИЛЬНО</v>
      </c>
      <c r="B260" s="64" t="s">
        <v>661</v>
      </c>
    </row>
    <row r="261" spans="1:2" s="64" customFormat="1" x14ac:dyDescent="0.2">
      <c r="A261" s="64" t="str">
        <f>IF(AND('раздел 3'!C29&gt;0,'раздел 3'!I29&gt;0),"ПРАВИЛЬНО",IF(AND('раздел 3'!C29=0,'раздел 3'!I29=0),"ПРАВИЛЬНО","ОШИБКА"))</f>
        <v>ПРАВИЛЬНО</v>
      </c>
      <c r="B261" s="64" t="s">
        <v>662</v>
      </c>
    </row>
    <row r="262" spans="1:2" s="64" customFormat="1" x14ac:dyDescent="0.2">
      <c r="A262" s="64" t="str">
        <f>IF(AND('раздел 3'!C30&gt;0,'раздел 3'!I30&gt;0),"ПРАВИЛЬНО",IF(AND('раздел 3'!C30=0,'раздел 3'!I30=0),"ПРАВИЛЬНО","ОШИБКА"))</f>
        <v>ПРАВИЛЬНО</v>
      </c>
      <c r="B262" s="64" t="s">
        <v>663</v>
      </c>
    </row>
    <row r="263" spans="1:2" s="64" customFormat="1" x14ac:dyDescent="0.2">
      <c r="A263" s="64" t="str">
        <f>IF(AND('раздел 3'!C32&gt;0,'раздел 3'!I32&gt;0),"ПРАВИЛЬНО",IF(AND('раздел 3'!C32=0,'раздел 3'!I32=0),"ПРАВИЛЬНО","ОШИБКА"))</f>
        <v>ПРАВИЛЬНО</v>
      </c>
      <c r="B263" s="64" t="s">
        <v>664</v>
      </c>
    </row>
    <row r="264" spans="1:2" s="64" customFormat="1" x14ac:dyDescent="0.2">
      <c r="A264" s="64" t="str">
        <f>IF(AND('раздел 3'!C33&gt;0,'раздел 3'!I33&gt;0),"ПРАВИЛЬНО",IF(AND('раздел 3'!C33=0,'раздел 3'!I33=0),"ПРАВИЛЬНО","ОШИБКА"))</f>
        <v>ПРАВИЛЬНО</v>
      </c>
      <c r="B264" s="64" t="s">
        <v>665</v>
      </c>
    </row>
    <row r="265" spans="1:2" s="64" customFormat="1" x14ac:dyDescent="0.2">
      <c r="A265" s="64" t="str">
        <f>IF(AND('раздел 3'!C34&gt;0,'раздел 3'!I34&gt;0),"ПРАВИЛЬНО",IF(AND('раздел 3'!C34=0,'раздел 3'!I34=0),"ПРАВИЛЬНО","ОШИБКА"))</f>
        <v>ПРАВИЛЬНО</v>
      </c>
      <c r="B265" s="64" t="s">
        <v>666</v>
      </c>
    </row>
    <row r="266" spans="1:2" s="64" customFormat="1" x14ac:dyDescent="0.2">
      <c r="A266" s="64" t="str">
        <f>IF(AND('раздел 3'!C11&gt;0,'раздел 3'!K11&gt;0),"ПРАВИЛЬНО",IF(AND('раздел 3'!C11=0,'раздел 3'!K11=0),"ПРАВИЛЬНО","ОШИБКА"))</f>
        <v>ПРАВИЛЬНО</v>
      </c>
      <c r="B266" s="64" t="s">
        <v>667</v>
      </c>
    </row>
    <row r="267" spans="1:2" s="64" customFormat="1" x14ac:dyDescent="0.2">
      <c r="A267" s="64" t="str">
        <f>IF(AND('раздел 3'!C12&gt;0,'раздел 3'!K12&gt;0),"ПРАВИЛЬНО",IF(AND('раздел 3'!C12=0,'раздел 3'!K12=0),"ПРАВИЛЬНО","ОШИБКА"))</f>
        <v>ПРАВИЛЬНО</v>
      </c>
      <c r="B267" s="64" t="s">
        <v>668</v>
      </c>
    </row>
    <row r="268" spans="1:2" s="64" customFormat="1" x14ac:dyDescent="0.2">
      <c r="A268" s="64" t="str">
        <f>IF(AND('раздел 3'!C13&gt;0,'раздел 3'!K13&gt;0),"ПРАВИЛЬНО",IF(AND('раздел 3'!C13=0,'раздел 3'!K13=0),"ПРАВИЛЬНО","ОШИБКА"))</f>
        <v>ПРАВИЛЬНО</v>
      </c>
      <c r="B268" s="64" t="s">
        <v>669</v>
      </c>
    </row>
    <row r="269" spans="1:2" s="64" customFormat="1" x14ac:dyDescent="0.2">
      <c r="A269" s="64" t="str">
        <f>IF(AND('раздел 3'!C14&gt;0,'раздел 3'!K14&gt;0),"ПРАВИЛЬНО",IF(AND('раздел 3'!C14=0,'раздел 3'!K14=0),"ПРАВИЛЬНО","ОШИБКА"))</f>
        <v>ПРАВИЛЬНО</v>
      </c>
      <c r="B269" s="64" t="s">
        <v>670</v>
      </c>
    </row>
    <row r="270" spans="1:2" s="64" customFormat="1" x14ac:dyDescent="0.2">
      <c r="A270" s="64" t="str">
        <f>IF(AND('раздел 3'!C15&gt;0,'раздел 3'!K15&gt;0),"ПРАВИЛЬНО",IF(AND('раздел 3'!C15=0,'раздел 3'!K15=0),"ПРАВИЛЬНО","ОШИБКА"))</f>
        <v>ПРАВИЛЬНО</v>
      </c>
      <c r="B270" s="64" t="s">
        <v>671</v>
      </c>
    </row>
    <row r="271" spans="1:2" s="64" customFormat="1" x14ac:dyDescent="0.2">
      <c r="A271" s="64" t="str">
        <f>IF(AND('раздел 3'!C16&gt;0,'раздел 3'!K16&gt;0),"ПРАВИЛЬНО",IF(AND('раздел 3'!C16=0,'раздел 3'!K16=0),"ПРАВИЛЬНО","ОШИБКА"))</f>
        <v>ПРАВИЛЬНО</v>
      </c>
      <c r="B271" s="64" t="s">
        <v>673</v>
      </c>
    </row>
    <row r="272" spans="1:2" s="64" customFormat="1" x14ac:dyDescent="0.2">
      <c r="A272" s="64" t="str">
        <f>IF(AND('раздел 3'!C17&gt;0,'раздел 3'!K17&gt;0),"ПРАВИЛЬНО",IF(AND('раздел 3'!C17=0,'раздел 3'!K17=0),"ПРАВИЛЬНО","ОШИБКА"))</f>
        <v>ПРАВИЛЬНО</v>
      </c>
      <c r="B272" s="64" t="s">
        <v>672</v>
      </c>
    </row>
    <row r="273" spans="1:2" s="64" customFormat="1" x14ac:dyDescent="0.2">
      <c r="A273" s="64" t="str">
        <f>IF(AND('раздел 3'!C18&gt;0,'раздел 3'!K18&gt;0),"ПРАВИЛЬНО",IF(AND('раздел 3'!C18=0,'раздел 3'!K18=0),"ПРАВИЛЬНО","ОШИБКА"))</f>
        <v>ПРАВИЛЬНО</v>
      </c>
      <c r="B273" s="64" t="s">
        <v>673</v>
      </c>
    </row>
    <row r="274" spans="1:2" s="64" customFormat="1" x14ac:dyDescent="0.2">
      <c r="A274" s="64" t="str">
        <f>IF(AND('раздел 3'!C19&gt;0,'раздел 3'!K19&gt;0),"ПРАВИЛЬНО",IF(AND('раздел 3'!C19=0,'раздел 3'!K19=0),"ПРАВИЛЬНО","ОШИБКА"))</f>
        <v>ПРАВИЛЬНО</v>
      </c>
      <c r="B274" s="64" t="s">
        <v>674</v>
      </c>
    </row>
    <row r="275" spans="1:2" s="64" customFormat="1" x14ac:dyDescent="0.2">
      <c r="A275" s="64" t="str">
        <f>IF(AND('раздел 3'!C22&gt;0,'раздел 3'!K22&gt;0),"ПРАВИЛЬНО",IF(AND('раздел 3'!C22=0,'раздел 3'!K22=0),"ПРАВИЛЬНО","ОШИБКА"))</f>
        <v>ПРАВИЛЬНО</v>
      </c>
      <c r="B275" s="64" t="s">
        <v>675</v>
      </c>
    </row>
    <row r="276" spans="1:2" s="64" customFormat="1" x14ac:dyDescent="0.2">
      <c r="A276" s="64" t="str">
        <f>IF(AND('раздел 3'!C22&gt;0,'раздел 3'!K22&gt;0),"ПРАВИЛЬНО",IF(AND('раздел 3'!C22=0,'раздел 3'!K22=0),"ПРАВИЛЬНО","ОШИБКА"))</f>
        <v>ПРАВИЛЬНО</v>
      </c>
      <c r="B276" s="64" t="s">
        <v>676</v>
      </c>
    </row>
    <row r="277" spans="1:2" s="64" customFormat="1" x14ac:dyDescent="0.2">
      <c r="A277" s="64" t="str">
        <f>IF(AND('раздел 3'!C23&gt;0,'раздел 3'!K12&gt;0),"ПРАВИЛЬНО",IF(AND('раздел 3'!C23=0,'раздел 3'!K23=0),"ПРАВИЛЬНО","ОШИБКА"))</f>
        <v>ПРАВИЛЬНО</v>
      </c>
      <c r="B277" s="64" t="s">
        <v>677</v>
      </c>
    </row>
    <row r="278" spans="1:2" s="64" customFormat="1" x14ac:dyDescent="0.2">
      <c r="A278" s="64" t="str">
        <f>IF(AND('раздел 3'!C24&gt;0,'раздел 3'!K24&gt;0),"ПРАВИЛЬНО",IF(AND('раздел 3'!C24=0,'раздел 3'!K24=0),"ПРАВИЛЬНО","ОШИБКА"))</f>
        <v>ПРАВИЛЬНО</v>
      </c>
      <c r="B278" s="64" t="s">
        <v>678</v>
      </c>
    </row>
    <row r="279" spans="1:2" s="64" customFormat="1" x14ac:dyDescent="0.2">
      <c r="A279" s="64" t="str">
        <f>IF(AND('раздел 3'!C25&gt;0,'раздел 3'!K25&gt;0),"ПРАВИЛЬНО",IF(AND('раздел 3'!C25=0,'раздел 3'!K25=0),"ПРАВИЛЬНО","ОШИБКА"))</f>
        <v>ПРАВИЛЬНО</v>
      </c>
      <c r="B279" s="64" t="s">
        <v>679</v>
      </c>
    </row>
    <row r="280" spans="1:2" s="64" customFormat="1" x14ac:dyDescent="0.2">
      <c r="A280" s="64" t="str">
        <f>IF(AND('раздел 3'!C26&gt;0,'раздел 3'!K26&gt;0),"ПРАВИЛЬНО",IF(AND('раздел 3'!C26=0,'раздел 3'!K26=0),"ПРАВИЛЬНО","ОШИБКА"))</f>
        <v>ПРАВИЛЬНО</v>
      </c>
      <c r="B280" s="64" t="s">
        <v>680</v>
      </c>
    </row>
    <row r="281" spans="1:2" s="64" customFormat="1" x14ac:dyDescent="0.2">
      <c r="A281" s="64" t="str">
        <f>IF(AND('раздел 3'!C27&gt;0,'раздел 3'!K27&gt;0),"ПРАВИЛЬНО",IF(AND('раздел 3'!C27=0,'раздел 3'!K27=0),"ПРАВИЛЬНО","ОШИБКА"))</f>
        <v>ПРАВИЛЬНО</v>
      </c>
      <c r="B281" s="64" t="s">
        <v>681</v>
      </c>
    </row>
    <row r="282" spans="1:2" s="64" customFormat="1" x14ac:dyDescent="0.2">
      <c r="A282" s="64" t="str">
        <f>IF(AND('раздел 3'!C29&gt;0,'раздел 3'!K29&gt;0),"ПРАВИЛЬНО",IF(AND('раздел 3'!C29=0,'раздел 3'!K29=0),"ПРАВИЛЬНО","ОШИБКА"))</f>
        <v>ПРАВИЛЬНО</v>
      </c>
      <c r="B282" s="64" t="s">
        <v>682</v>
      </c>
    </row>
    <row r="283" spans="1:2" s="64" customFormat="1" x14ac:dyDescent="0.2">
      <c r="A283" s="64" t="str">
        <f>IF(AND('раздел 3'!C30&gt;0,'раздел 3'!K30&gt;0),"ПРАВИЛЬНО",IF(AND('раздел 3'!C30=0,'раздел 3'!K30=0),"ПРАВИЛЬНО","ОШИБКА"))</f>
        <v>ПРАВИЛЬНО</v>
      </c>
      <c r="B283" s="64" t="s">
        <v>683</v>
      </c>
    </row>
    <row r="284" spans="1:2" s="64" customFormat="1" x14ac:dyDescent="0.2">
      <c r="A284" s="64" t="str">
        <f>IF(AND('раздел 3'!C32&gt;0,'раздел 3'!K32&gt;0),"ПРАВИЛЬНО",IF(AND('раздел 3'!C32=0,'раздел 3'!K32=0),"ПРАВИЛЬНО","ОШИБКА"))</f>
        <v>ПРАВИЛЬНО</v>
      </c>
      <c r="B284" s="64" t="s">
        <v>684</v>
      </c>
    </row>
    <row r="285" spans="1:2" s="64" customFormat="1" x14ac:dyDescent="0.2">
      <c r="A285" s="64" t="str">
        <f>IF(AND('раздел 3'!C33&gt;0,'раздел 3'!K33&gt;0),"ПРАВИЛЬНО",IF(AND('раздел 3'!C33=0,'раздел 3'!K33=0),"ПРАВИЛЬНО","ОШИБКА"))</f>
        <v>ПРАВИЛЬНО</v>
      </c>
      <c r="B285" s="64" t="s">
        <v>685</v>
      </c>
    </row>
    <row r="286" spans="1:2" s="64" customFormat="1" x14ac:dyDescent="0.2">
      <c r="A286" s="64" t="str">
        <f>IF(AND('раздел 3'!C34&gt;0,'раздел 3'!K34&gt;0),"ПРАВИЛЬНО",IF(AND('раздел 3'!C34=0,'раздел 3'!K34=0),"ПРАВИЛЬНО","ОШИБКА"))</f>
        <v>ПРАВИЛЬНО</v>
      </c>
      <c r="B286" s="64" t="s">
        <v>686</v>
      </c>
    </row>
    <row r="287" spans="1:2" x14ac:dyDescent="0.2">
      <c r="A287" s="52" t="s">
        <v>460</v>
      </c>
    </row>
    <row r="288" spans="1:2" x14ac:dyDescent="0.2">
      <c r="A288" t="str">
        <f>IF('раздел 4,5'!C7&gt;='раздел 4,5'!C8,"ПРАВИЛЬНО","ОШИБКА")</f>
        <v>ПРАВИЛЬНО</v>
      </c>
      <c r="B288" s="64" t="s">
        <v>461</v>
      </c>
    </row>
    <row r="289" spans="1:2" x14ac:dyDescent="0.2">
      <c r="A289" s="52" t="s">
        <v>512</v>
      </c>
    </row>
    <row r="290" spans="1:2" x14ac:dyDescent="0.2">
      <c r="A290" t="str">
        <f>IF('раздел 6'!D8&gt;='раздел 6'!E8,"ПРАВИЛЬНО","ОШИБКА")</f>
        <v>ПРАВИЛЬНО</v>
      </c>
      <c r="B290" s="64" t="s">
        <v>513</v>
      </c>
    </row>
    <row r="291" spans="1:2" x14ac:dyDescent="0.2">
      <c r="A291" t="str">
        <f>IF('раздел 6'!D9&gt;='раздел 6'!E9,"ПРАВИЛЬНО","ОШИБКА")</f>
        <v>ПРАВИЛЬНО</v>
      </c>
      <c r="B291" s="64" t="s">
        <v>514</v>
      </c>
    </row>
    <row r="292" spans="1:2" x14ac:dyDescent="0.2">
      <c r="A292" t="str">
        <f>IF('раздел 6'!D10&gt;='раздел 6'!E10,"ПРАВИЛЬНО","ОШИБКА")</f>
        <v>ПРАВИЛЬНО</v>
      </c>
      <c r="B292" s="64" t="s">
        <v>515</v>
      </c>
    </row>
    <row r="293" spans="1:2" x14ac:dyDescent="0.2">
      <c r="A293" t="str">
        <f>IF('раздел 6'!D11&gt;='раздел 6'!E11,"ПРАВИЛЬНО","ОШИБКА")</f>
        <v>ПРАВИЛЬНО</v>
      </c>
      <c r="B293" s="64" t="s">
        <v>516</v>
      </c>
    </row>
    <row r="294" spans="1:2" x14ac:dyDescent="0.2">
      <c r="A294" t="str">
        <f>IF('раздел 6'!D12&gt;='раздел 6'!E12,"ПРАВИЛЬНО","ОШИБКА")</f>
        <v>ПРАВИЛЬНО</v>
      </c>
      <c r="B294" s="64" t="s">
        <v>517</v>
      </c>
    </row>
    <row r="295" spans="1:2" x14ac:dyDescent="0.2">
      <c r="A295" t="str">
        <f>IF('раздел 6'!D13&gt;='раздел 6'!E13,"ПРАВИЛЬНО","ОШИБКА")</f>
        <v>ПРАВИЛЬНО</v>
      </c>
      <c r="B295" s="64" t="s">
        <v>518</v>
      </c>
    </row>
    <row r="296" spans="1:2" x14ac:dyDescent="0.2">
      <c r="A296" t="str">
        <f>IF('раздел 6'!D14&gt;='раздел 6'!E14,"ПРАВИЛЬНО","ОШИБКА")</f>
        <v>ПРАВИЛЬНО</v>
      </c>
      <c r="B296" s="64" t="s">
        <v>519</v>
      </c>
    </row>
    <row r="297" spans="1:2" x14ac:dyDescent="0.2">
      <c r="A297" t="str">
        <f>IF('раздел 6'!D15&gt;='раздел 6'!E15,"ПРАВИЛЬНО","ОШИБКА")</f>
        <v>ПРАВИЛЬНО</v>
      </c>
      <c r="B297" s="64" t="s">
        <v>520</v>
      </c>
    </row>
    <row r="298" spans="1:2" x14ac:dyDescent="0.2">
      <c r="A298" t="str">
        <f>IF('раздел 6'!D16&gt;='раздел 6'!E16,"ПРАВИЛЬНО","ОШИБКА")</f>
        <v>ПРАВИЛЬНО</v>
      </c>
      <c r="B298" s="64" t="s">
        <v>521</v>
      </c>
    </row>
    <row r="299" spans="1:2" x14ac:dyDescent="0.2">
      <c r="A299" t="str">
        <f>IF('раздел 6'!D17&gt;='раздел 6'!E17,"ПРАВИЛЬНО","ОШИБКА")</f>
        <v>ПРАВИЛЬНО</v>
      </c>
      <c r="B299" s="64" t="s">
        <v>522</v>
      </c>
    </row>
    <row r="300" spans="1:2" x14ac:dyDescent="0.2">
      <c r="A300" t="str">
        <f>IF('раздел 6'!D18&gt;='раздел 6'!E18,"ПРАВИЛЬНО","ОШИБКА")</f>
        <v>ПРАВИЛЬНО</v>
      </c>
      <c r="B300" s="64" t="s">
        <v>523</v>
      </c>
    </row>
    <row r="301" spans="1:2" x14ac:dyDescent="0.2">
      <c r="A301" t="str">
        <f>IF('раздел 6'!D19&gt;='раздел 6'!E19,"ПРАВИЛЬНО","ОШИБКА")</f>
        <v>ПРАВИЛЬНО</v>
      </c>
      <c r="B301" s="64" t="s">
        <v>524</v>
      </c>
    </row>
    <row r="302" spans="1:2" x14ac:dyDescent="0.2">
      <c r="A302" t="str">
        <f>IF('раздел 6'!D21&gt;='раздел 6'!E21,"ПРАВИЛЬНО","ОШИБКА")</f>
        <v>ПРАВИЛЬНО</v>
      </c>
      <c r="B302" s="64" t="s">
        <v>525</v>
      </c>
    </row>
    <row r="303" spans="1:2" x14ac:dyDescent="0.2">
      <c r="A303" t="str">
        <f>IF('раздел 6'!D22&gt;='раздел 6'!E22,"ПРАВИЛЬНО","ОШИБКА")</f>
        <v>ПРАВИЛЬНО</v>
      </c>
      <c r="B303" s="64" t="s">
        <v>526</v>
      </c>
    </row>
    <row r="304" spans="1:2" x14ac:dyDescent="0.2">
      <c r="A304" t="str">
        <f>IF('раздел 6'!D26&gt;='раздел 6'!E26,"ПРАВИЛЬНО","ОШИБКА")</f>
        <v>ПРАВИЛЬНО</v>
      </c>
      <c r="B304" s="64" t="s">
        <v>527</v>
      </c>
    </row>
    <row r="305" spans="1:2" x14ac:dyDescent="0.2">
      <c r="A305" s="58" t="str">
        <f>IF('раздел 6'!F8&gt;='раздел 6'!G8,"ПРАВИЛЬНО","ОШИБКА")</f>
        <v>ПРАВИЛЬНО</v>
      </c>
      <c r="B305" s="64" t="s">
        <v>528</v>
      </c>
    </row>
    <row r="306" spans="1:2" x14ac:dyDescent="0.2">
      <c r="A306" s="58" t="str">
        <f>IF('раздел 6'!F9&gt;='раздел 6'!G9,"ПРАВИЛЬНО","ОШИБКА")</f>
        <v>ПРАВИЛЬНО</v>
      </c>
      <c r="B306" s="64" t="s">
        <v>529</v>
      </c>
    </row>
    <row r="307" spans="1:2" x14ac:dyDescent="0.2">
      <c r="A307" s="58" t="str">
        <f>IF('раздел 6'!F10&gt;='раздел 6'!G10,"ПРАВИЛЬНО","ОШИБКА")</f>
        <v>ПРАВИЛЬНО</v>
      </c>
      <c r="B307" s="64" t="s">
        <v>530</v>
      </c>
    </row>
    <row r="308" spans="1:2" x14ac:dyDescent="0.2">
      <c r="A308" s="58" t="str">
        <f>IF('раздел 6'!F11&gt;='раздел 6'!G11,"ПРАВИЛЬНО","ОШИБКА")</f>
        <v>ПРАВИЛЬНО</v>
      </c>
      <c r="B308" s="64" t="s">
        <v>531</v>
      </c>
    </row>
    <row r="309" spans="1:2" x14ac:dyDescent="0.2">
      <c r="A309" s="58" t="str">
        <f>IF('раздел 6'!F12&gt;='раздел 6'!G12,"ПРАВИЛЬНО","ОШИБКА")</f>
        <v>ПРАВИЛЬНО</v>
      </c>
      <c r="B309" s="64" t="s">
        <v>532</v>
      </c>
    </row>
    <row r="310" spans="1:2" x14ac:dyDescent="0.2">
      <c r="A310" s="58" t="str">
        <f>IF('раздел 6'!F13&gt;='раздел 6'!G13,"ПРАВИЛЬНО","ОШИБКА")</f>
        <v>ПРАВИЛЬНО</v>
      </c>
      <c r="B310" s="64" t="s">
        <v>533</v>
      </c>
    </row>
    <row r="311" spans="1:2" x14ac:dyDescent="0.2">
      <c r="A311" s="58" t="str">
        <f>IF('раздел 6'!F14&gt;='раздел 6'!G14,"ПРАВИЛЬНО","ОШИБКА")</f>
        <v>ПРАВИЛЬНО</v>
      </c>
      <c r="B311" s="64" t="s">
        <v>534</v>
      </c>
    </row>
    <row r="312" spans="1:2" x14ac:dyDescent="0.2">
      <c r="A312" s="58" t="str">
        <f>IF('раздел 6'!F15&gt;='раздел 6'!G15,"ПРАВИЛЬНО","ОШИБКА")</f>
        <v>ПРАВИЛЬНО</v>
      </c>
      <c r="B312" s="64" t="s">
        <v>535</v>
      </c>
    </row>
    <row r="313" spans="1:2" x14ac:dyDescent="0.2">
      <c r="A313" s="58" t="str">
        <f>IF('раздел 6'!F16&gt;='раздел 6'!G16,"ПРАВИЛЬНО","ОШИБКА")</f>
        <v>ПРАВИЛЬНО</v>
      </c>
      <c r="B313" s="64" t="s">
        <v>536</v>
      </c>
    </row>
    <row r="314" spans="1:2" x14ac:dyDescent="0.2">
      <c r="A314" s="58" t="str">
        <f>IF('раздел 6'!F17&gt;='раздел 6'!G17,"ПРАВИЛЬНО","ОШИБКА")</f>
        <v>ПРАВИЛЬНО</v>
      </c>
      <c r="B314" s="64" t="s">
        <v>537</v>
      </c>
    </row>
    <row r="315" spans="1:2" x14ac:dyDescent="0.2">
      <c r="A315" s="58" t="str">
        <f>IF('раздел 6'!F18&gt;='раздел 6'!G18,"ПРАВИЛЬНО","ОШИБКА")</f>
        <v>ПРАВИЛЬНО</v>
      </c>
      <c r="B315" s="64" t="s">
        <v>538</v>
      </c>
    </row>
    <row r="316" spans="1:2" x14ac:dyDescent="0.2">
      <c r="A316" s="58" t="str">
        <f>IF('раздел 6'!F19&gt;='раздел 6'!G19,"ПРАВИЛЬНО","ОШИБКА")</f>
        <v>ПРАВИЛЬНО</v>
      </c>
      <c r="B316" s="64" t="s">
        <v>539</v>
      </c>
    </row>
    <row r="317" spans="1:2" x14ac:dyDescent="0.2">
      <c r="A317" s="58" t="str">
        <f>IF('раздел 6'!F21&gt;='раздел 6'!G21,"ПРАВИЛЬНО","ОШИБКА")</f>
        <v>ПРАВИЛЬНО</v>
      </c>
      <c r="B317" s="64" t="s">
        <v>540</v>
      </c>
    </row>
    <row r="318" spans="1:2" x14ac:dyDescent="0.2">
      <c r="A318" s="58" t="str">
        <f>IF('раздел 6'!F22&gt;='раздел 6'!G22,"ПРАВИЛЬНО","ОШИБКА")</f>
        <v>ПРАВИЛЬНО</v>
      </c>
      <c r="B318" s="64" t="s">
        <v>541</v>
      </c>
    </row>
    <row r="319" spans="1:2" x14ac:dyDescent="0.2">
      <c r="A319" s="58" t="str">
        <f>IF('раздел 6'!F26&gt;='раздел 6'!G26,"ПРАВИЛЬНО","ОШИБКА")</f>
        <v>ПРАВИЛЬНО</v>
      </c>
      <c r="B319" s="64" t="s">
        <v>542</v>
      </c>
    </row>
    <row r="320" spans="1:2" x14ac:dyDescent="0.2">
      <c r="A320" t="str">
        <f>IF('раздел 6'!C8&gt;'раздел 6'!H8,"ПРАВИЛЬНО","ОШИБКА")</f>
        <v>ПРАВИЛЬНО</v>
      </c>
      <c r="B320" s="64" t="s">
        <v>543</v>
      </c>
    </row>
    <row r="321" spans="1:2" x14ac:dyDescent="0.2">
      <c r="A321" t="str">
        <f>IF('раздел 6'!C9&gt;'раздел 6'!H9,"ПРАВИЛЬНО","ОШИБКА")</f>
        <v>ПРАВИЛЬНО</v>
      </c>
      <c r="B321" s="64" t="s">
        <v>544</v>
      </c>
    </row>
    <row r="322" spans="1:2" x14ac:dyDescent="0.2">
      <c r="A322" t="str">
        <f>IF('раздел 6'!C10&gt;'раздел 6'!H10,"ПРАВИЛЬНО","ОШИБКА")</f>
        <v>ПРАВИЛЬНО</v>
      </c>
      <c r="B322" s="64" t="s">
        <v>545</v>
      </c>
    </row>
    <row r="323" spans="1:2" x14ac:dyDescent="0.2">
      <c r="A323" t="str">
        <f>IF('раздел 6'!C11&gt;'раздел 6'!H11,"ПРАВИЛЬНО","ОШИБКА")</f>
        <v>ПРАВИЛЬНО</v>
      </c>
      <c r="B323" s="64" t="s">
        <v>546</v>
      </c>
    </row>
    <row r="324" spans="1:2" x14ac:dyDescent="0.2">
      <c r="A324" t="str">
        <f>IF('раздел 6'!C12&gt;'раздел 6'!H12,"ПРАВИЛЬНО","ОШИБКА")</f>
        <v>ОШИБКА</v>
      </c>
      <c r="B324" s="64" t="s">
        <v>547</v>
      </c>
    </row>
    <row r="325" spans="1:2" x14ac:dyDescent="0.2">
      <c r="A325" t="str">
        <f>IF('раздел 6'!C13&gt;'раздел 6'!H13,"ПРАВИЛЬНО","ОШИБКА")</f>
        <v>ОШИБКА</v>
      </c>
      <c r="B325" s="64" t="s">
        <v>548</v>
      </c>
    </row>
    <row r="326" spans="1:2" x14ac:dyDescent="0.2">
      <c r="A326" t="str">
        <f>IF('раздел 6'!C14&gt;'раздел 6'!H14,"ПРАВИЛЬНО","ОШИБКА")</f>
        <v>ОШИБКА</v>
      </c>
      <c r="B326" s="64" t="s">
        <v>549</v>
      </c>
    </row>
    <row r="327" spans="1:2" x14ac:dyDescent="0.2">
      <c r="A327" t="str">
        <f>IF('раздел 6'!C15&gt;'раздел 6'!H15,"ПРАВИЛЬНО","ОШИБКА")</f>
        <v>ОШИБКА</v>
      </c>
      <c r="B327" s="64" t="s">
        <v>550</v>
      </c>
    </row>
    <row r="328" spans="1:2" x14ac:dyDescent="0.2">
      <c r="A328" t="str">
        <f>IF('раздел 6'!C16&gt;'раздел 6'!H16,"ПРАВИЛЬНО","ОШИБКА")</f>
        <v>ОШИБКА</v>
      </c>
      <c r="B328" s="64" t="s">
        <v>551</v>
      </c>
    </row>
    <row r="329" spans="1:2" x14ac:dyDescent="0.2">
      <c r="A329" t="str">
        <f>IF('раздел 6'!C17&gt;'раздел 6'!H17,"ПРАВИЛЬНО","ОШИБКА")</f>
        <v>ОШИБКА</v>
      </c>
      <c r="B329" s="64" t="s">
        <v>552</v>
      </c>
    </row>
    <row r="330" spans="1:2" x14ac:dyDescent="0.2">
      <c r="A330" t="str">
        <f>IF('раздел 6'!C18&gt;'раздел 6'!H18,"ПРАВИЛЬНО","ОШИБКА")</f>
        <v>ОШИБКА</v>
      </c>
      <c r="B330" s="64" t="s">
        <v>553</v>
      </c>
    </row>
    <row r="331" spans="1:2" x14ac:dyDescent="0.2">
      <c r="A331" t="str">
        <f>IF('раздел 6'!C19&gt;'раздел 6'!H19,"ПРАВИЛЬНО","ОШИБКА")</f>
        <v>ОШИБКА</v>
      </c>
      <c r="B331" s="64" t="s">
        <v>554</v>
      </c>
    </row>
    <row r="332" spans="1:2" x14ac:dyDescent="0.2">
      <c r="A332" t="str">
        <f>IF('раздел 6'!C21&gt;'раздел 6'!H21,"ПРАВИЛЬНО","ОШИБКА")</f>
        <v>ОШИБКА</v>
      </c>
      <c r="B332" s="64" t="s">
        <v>555</v>
      </c>
    </row>
    <row r="333" spans="1:2" x14ac:dyDescent="0.2">
      <c r="A333" t="str">
        <f>IF('раздел 6'!C22&gt;'раздел 6'!H22,"ПРАВИЛЬНО","ОШИБКА")</f>
        <v>ПРАВИЛЬНО</v>
      </c>
      <c r="B333" s="64" t="s">
        <v>556</v>
      </c>
    </row>
    <row r="334" spans="1:2" x14ac:dyDescent="0.2">
      <c r="A334" t="str">
        <f>IF('раздел 6'!C23&gt;'раздел 6'!H23,"ПРАВИЛЬНО","ОШИБКА")</f>
        <v>ОШИБКА</v>
      </c>
      <c r="B334" s="64" t="s">
        <v>558</v>
      </c>
    </row>
    <row r="335" spans="1:2" x14ac:dyDescent="0.2">
      <c r="A335" t="str">
        <f>IF('раздел 6'!C25&gt;'раздел 6'!H25,"ПРАВИЛЬНО","ОШИБКА")</f>
        <v>ОШИБКА</v>
      </c>
      <c r="B335" s="64" t="s">
        <v>559</v>
      </c>
    </row>
    <row r="336" spans="1:2" x14ac:dyDescent="0.2">
      <c r="A336" t="str">
        <f>IF('раздел 6'!C26&gt;'раздел 6'!H26,"ПРАВИЛЬНО","ОШИБКА")</f>
        <v>ПРАВИЛЬНО</v>
      </c>
      <c r="B336" s="64" t="s">
        <v>557</v>
      </c>
    </row>
    <row r="337" spans="1:2" x14ac:dyDescent="0.2">
      <c r="A337" t="str">
        <f>IF('раздел 6'!C25&lt;='раздел 6'!C13,"ПРАВИЛЬНО","ОШИБКА")</f>
        <v>ПРАВИЛЬНО</v>
      </c>
      <c r="B337" s="64" t="s">
        <v>560</v>
      </c>
    </row>
    <row r="338" spans="1:2" x14ac:dyDescent="0.2">
      <c r="A338" t="str">
        <f>IF('раздел 6'!C26&lt;='раздел 6'!C6,"ПРАВИЛЬНО","ОШИБКА")</f>
        <v>ПРАВИЛЬНО</v>
      </c>
      <c r="B338" s="64" t="s">
        <v>561</v>
      </c>
    </row>
    <row r="339" spans="1:2" x14ac:dyDescent="0.2">
      <c r="A339" t="str">
        <f>IF('раздел 6'!C8=SUM('раздел 7,8'!C9:L9),"ПРАВИЛЬНО","ОШИБКА")</f>
        <v>ПРАВИЛЬНО</v>
      </c>
      <c r="B339" s="64" t="s">
        <v>563</v>
      </c>
    </row>
    <row r="340" spans="1:2" x14ac:dyDescent="0.2">
      <c r="A340" t="str">
        <f>IF('раздел 6'!C9=SUM('раздел 7,8'!C10:L10),"ПРАВИЛЬНО","ОШИБКА")</f>
        <v>ПРАВИЛЬНО</v>
      </c>
      <c r="B340" s="64" t="s">
        <v>564</v>
      </c>
    </row>
    <row r="341" spans="1:2" x14ac:dyDescent="0.2">
      <c r="A341" t="str">
        <f>IF('раздел 6'!C10=SUM('раздел 7,8'!C11:L11),"ПРАВИЛЬНО","ОШИБКА")</f>
        <v>ПРАВИЛЬНО</v>
      </c>
      <c r="B341" s="64" t="s">
        <v>565</v>
      </c>
    </row>
    <row r="342" spans="1:2" x14ac:dyDescent="0.2">
      <c r="A342" t="str">
        <f>IF('раздел 6'!C11=SUM('раздел 7,8'!C12:L12),"ПРАВИЛЬНО","ОШИБКА")</f>
        <v>ПРАВИЛЬНО</v>
      </c>
      <c r="B342" s="64" t="s">
        <v>566</v>
      </c>
    </row>
    <row r="343" spans="1:2" x14ac:dyDescent="0.2">
      <c r="A343" t="str">
        <f>IF('раздел 6'!C12=SUM('раздел 7,8'!C13:L13),"ПРАВИЛЬНО","ОШИБКА")</f>
        <v>ПРАВИЛЬНО</v>
      </c>
      <c r="B343" s="64" t="s">
        <v>562</v>
      </c>
    </row>
    <row r="344" spans="1:2" x14ac:dyDescent="0.2">
      <c r="A344" t="str">
        <f>IF('раздел 6'!C13=SUM('раздел 7,8'!C14:L14),"ПРАВИЛЬНО","ОШИБКА")</f>
        <v>ПРАВИЛЬНО</v>
      </c>
      <c r="B344" s="64" t="s">
        <v>567</v>
      </c>
    </row>
    <row r="345" spans="1:2" x14ac:dyDescent="0.2">
      <c r="A345" t="str">
        <f>IF('раздел 6'!C14=SUM('раздел 7,8'!C15:L15),"ПРАВИЛЬНО","ОШИБКА")</f>
        <v>ПРАВИЛЬНО</v>
      </c>
      <c r="B345" s="64" t="s">
        <v>568</v>
      </c>
    </row>
    <row r="346" spans="1:2" x14ac:dyDescent="0.2">
      <c r="A346" t="str">
        <f>IF('раздел 6'!C15=SUM('раздел 7,8'!C16:L16),"ПРАВИЛЬНО","ОШИБКА")</f>
        <v>ПРАВИЛЬНО</v>
      </c>
      <c r="B346" s="64" t="s">
        <v>569</v>
      </c>
    </row>
    <row r="347" spans="1:2" x14ac:dyDescent="0.2">
      <c r="A347" t="str">
        <f>IF('раздел 6'!C16=SUM('раздел 7,8'!C17:L17),"ПРАВИЛЬНО","ОШИБКА")</f>
        <v>ПРАВИЛЬНО</v>
      </c>
      <c r="B347" s="64" t="s">
        <v>570</v>
      </c>
    </row>
    <row r="348" spans="1:2" x14ac:dyDescent="0.2">
      <c r="A348" t="str">
        <f>IF('раздел 6'!C17=SUM('раздел 7,8'!C18:L18),"ПРАВИЛЬНО","ОШИБКА")</f>
        <v>ПРАВИЛЬНО</v>
      </c>
      <c r="B348" s="64" t="s">
        <v>571</v>
      </c>
    </row>
    <row r="349" spans="1:2" x14ac:dyDescent="0.2">
      <c r="A349" t="str">
        <f>IF('раздел 6'!C18=SUM('раздел 7,8'!C19:L19),"ПРАВИЛЬНО","ОШИБКА")</f>
        <v>ПРАВИЛЬНО</v>
      </c>
      <c r="B349" s="64" t="s">
        <v>572</v>
      </c>
    </row>
    <row r="350" spans="1:2" x14ac:dyDescent="0.2">
      <c r="A350" t="str">
        <f>IF('раздел 6'!C19=SUM('раздел 7,8'!C20:L20),"ПРАВИЛЬНО","ОШИБКА")</f>
        <v>ПРАВИЛЬНО</v>
      </c>
      <c r="B350" s="64" t="s">
        <v>573</v>
      </c>
    </row>
    <row r="351" spans="1:2" x14ac:dyDescent="0.2">
      <c r="A351" s="52" t="s">
        <v>574</v>
      </c>
    </row>
    <row r="352" spans="1:2" x14ac:dyDescent="0.2">
      <c r="A352" t="str">
        <f>IF('раздел 7,8'!C28='раздел 6'!C6,"ПРАВИЛЬНО","ОШИБКА")</f>
        <v>ПРАВИЛЬНО</v>
      </c>
      <c r="B352" s="64" t="s">
        <v>575</v>
      </c>
    </row>
    <row r="353" spans="1:2" x14ac:dyDescent="0.2">
      <c r="A353" t="str">
        <f>IF('раздел 7,8'!C28=SUM('раздел 7,8'!C7:L7),"ПРАВИЛЬНО","ОШИБКА")</f>
        <v>ПРАВИЛЬНО</v>
      </c>
      <c r="B353" s="64" t="s">
        <v>576</v>
      </c>
    </row>
    <row r="354" spans="1:2" x14ac:dyDescent="0.2">
      <c r="A354" t="str">
        <f>IF('раздел 7,8'!C28&gt;='раздел 7,8'!J28,"ПРАВИЛЬНО","ОШИБКА")</f>
        <v>ПРАВИЛЬНО</v>
      </c>
      <c r="B354" s="64" t="s">
        <v>577</v>
      </c>
    </row>
    <row r="355" spans="1:2" x14ac:dyDescent="0.2">
      <c r="A355" s="52" t="s">
        <v>578</v>
      </c>
    </row>
    <row r="356" spans="1:2" x14ac:dyDescent="0.2">
      <c r="A356" t="str">
        <f>IF('раздел 9,10,11'!D5&gt;='раздел 9,10,11'!D6,"ПРАВИЛЬНО","ОШИБКА")</f>
        <v>ПРАВИЛЬНО</v>
      </c>
      <c r="B356" s="64" t="s">
        <v>579</v>
      </c>
    </row>
    <row r="357" spans="1:2" x14ac:dyDescent="0.2">
      <c r="A357" t="str">
        <f>IF('раздел 9,10,11'!D5=('раздел 9,10,11'!D14+'раздел 9,10,11'!D38),"ПРАВИЛЬНО","ОШИБКА")</f>
        <v>ПРАВИЛЬНО</v>
      </c>
      <c r="B357" s="64" t="s">
        <v>580</v>
      </c>
    </row>
    <row r="358" spans="1:2" x14ac:dyDescent="0.2">
      <c r="A358" t="str">
        <f>IF('раздел 9,10,11'!D6='раздел 9,10,11'!D14,"ПРАВИЛЬНО","ОШИБКА")</f>
        <v>ПРАВИЛЬНО</v>
      </c>
      <c r="B358" s="64" t="s">
        <v>581</v>
      </c>
    </row>
    <row r="359" spans="1:2" x14ac:dyDescent="0.2">
      <c r="A359" s="52" t="s">
        <v>582</v>
      </c>
    </row>
    <row r="360" spans="1:2" x14ac:dyDescent="0.2">
      <c r="A360" t="str">
        <f>IF('раздел 9,10,11'!D14=SUM('раздел 9,10,11'!D16:D37),"ПРАВИЛЬНО","ОШИБКА")</f>
        <v>ПРАВИЛЬНО</v>
      </c>
      <c r="B360" s="64" t="s">
        <v>583</v>
      </c>
    </row>
    <row r="361" spans="1:2" x14ac:dyDescent="0.2">
      <c r="A361" s="52" t="s">
        <v>584</v>
      </c>
    </row>
    <row r="362" spans="1:2" x14ac:dyDescent="0.2">
      <c r="A362" t="str">
        <f>IF('раздел 9,10,11'!C53&gt;0,"ПРАВИЛЬНО","ОШИБКА")</f>
        <v>ПРАВИЛЬНО</v>
      </c>
      <c r="B362" s="64" t="s">
        <v>585</v>
      </c>
    </row>
    <row r="363" spans="1:2" x14ac:dyDescent="0.2">
      <c r="A363" s="52" t="s">
        <v>586</v>
      </c>
    </row>
    <row r="364" spans="1:2" x14ac:dyDescent="0.2">
      <c r="A364" t="str">
        <f>IF('раздел 12,13'!C18&gt;=SUM('раздел 12,13'!C20:C21),"ПРАВИЛЬНО","ОШИБКА")</f>
        <v>ПРАВИЛЬНО</v>
      </c>
      <c r="B364" s="64" t="s">
        <v>587</v>
      </c>
    </row>
    <row r="365" spans="1:2" x14ac:dyDescent="0.2">
      <c r="A365" t="str">
        <f>IF('раздел 12,13'!D18&gt;=SUM('раздел 12,13'!D20:D21),"ПРАВИЛЬНО","ОШИБКА")</f>
        <v>ПРАВИЛЬНО</v>
      </c>
      <c r="B365" s="64" t="s">
        <v>588</v>
      </c>
    </row>
    <row r="366" spans="1:2" x14ac:dyDescent="0.2">
      <c r="A366" s="52" t="s">
        <v>589</v>
      </c>
    </row>
    <row r="367" spans="1:2" ht="19.5" customHeight="1" x14ac:dyDescent="0.2">
      <c r="A367" s="59" t="str">
        <f>IF(AND('раздел 1,2'!C5=5,'раздел 14'!C6&gt;0),"ПРАВИЛЬНО",IF(AND('раздел 1,2'!C5=3,'раздел 14'!C6=0),"ПРАВИЛЬНО",IF(AND('раздел 1,2'!C5=2,'раздел 14'!C6=0,'раздел 14'!C6=0),"ПРАВИЛЬНО", IF(AND('раздел 1,2'!C5=13,'раздел 14'!C6=0),"ПРАВИЛЬНО","ОШИБКА"))))</f>
        <v>ОШИБКА</v>
      </c>
      <c r="B367" s="64" t="s">
        <v>590</v>
      </c>
    </row>
    <row r="368" spans="1:2" x14ac:dyDescent="0.2">
      <c r="A368" t="str">
        <f>IF('раздел 14'!C6&gt;='раздел 14'!C8,"ПРАВИЛЬНО","ОШИБКА")</f>
        <v>ПРАВИЛЬНО</v>
      </c>
      <c r="B368" s="64" t="s">
        <v>591</v>
      </c>
    </row>
    <row r="369" spans="1:2" x14ac:dyDescent="0.2">
      <c r="A369" t="str">
        <f>IF('раздел 14'!C10&gt;='раздел 14'!C12,"ПРАВИЛЬНО","ОШИБКА")</f>
        <v>ПРАВИЛЬНО</v>
      </c>
      <c r="B369" s="64" t="s">
        <v>592</v>
      </c>
    </row>
    <row r="370" spans="1:2" x14ac:dyDescent="0.2">
      <c r="A370" t="str">
        <f>IF('раздел 14'!C12&gt;='раздел 14'!C14,"ПРАВИЛЬНО","ОШИБКА")</f>
        <v>ПРАВИЛЬНО</v>
      </c>
      <c r="B370" s="64" t="s">
        <v>593</v>
      </c>
    </row>
    <row r="371" spans="1:2" x14ac:dyDescent="0.2">
      <c r="A371" t="str">
        <f>IF('раздел 14'!C12&gt;='раздел 14'!C15,"ПРАВИЛЬНО","ОШИБКА")</f>
        <v>ПРАВИЛЬНО</v>
      </c>
      <c r="B371" s="64" t="s">
        <v>595</v>
      </c>
    </row>
    <row r="372" spans="1:2" x14ac:dyDescent="0.2">
      <c r="A372" t="str">
        <f>IF('раздел 14'!C10&gt;='раздел 14'!C16,"ПРАВИЛЬНО","ОШИБКА")</f>
        <v>ПРАВИЛЬНО</v>
      </c>
      <c r="B372" s="64" t="s">
        <v>594</v>
      </c>
    </row>
    <row r="373" spans="1:2" x14ac:dyDescent="0.2">
      <c r="A373" t="str">
        <f>IF('раздел 14'!C10&gt;='раздел 14'!C18,"ПРАВИЛЬНО","ОШИБКА")</f>
        <v>ПРАВИЛЬНО</v>
      </c>
      <c r="B373" s="64" t="s">
        <v>596</v>
      </c>
    </row>
    <row r="374" spans="1:2" x14ac:dyDescent="0.2">
      <c r="A374" t="str">
        <f>IF('раздел 14'!C10&gt;='раздел 14'!C22,"ПРАВИЛЬНО","ОШИБКА")</f>
        <v>ПРАВИЛЬНО</v>
      </c>
      <c r="B374" s="64" t="s">
        <v>597</v>
      </c>
    </row>
    <row r="375" spans="1:2" x14ac:dyDescent="0.2">
      <c r="A375" t="str">
        <f>IF('раздел 14'!C12&gt;=SUM('раздел 14'!C14+'раздел 14'!C15),"ПРАВИЛЬНО","ОШИБКА")</f>
        <v>ПРАВИЛЬНО</v>
      </c>
      <c r="B375" s="64" t="s">
        <v>598</v>
      </c>
    </row>
    <row r="376" spans="1:2" x14ac:dyDescent="0.2">
      <c r="A376" t="str">
        <f>IF('раздел 14'!C16&gt;='раздел 14'!C17,"ПРАВИЛЬНО","ОШИБКА")</f>
        <v>ПРАВИЛЬНО</v>
      </c>
      <c r="B376" s="64" t="s">
        <v>599</v>
      </c>
    </row>
    <row r="377" spans="1:2" x14ac:dyDescent="0.2">
      <c r="A377" t="str">
        <f>IF('раздел 14'!C10&gt;='раздел 14'!C18,"ПРАВИЛЬНО","ОШИБКА")</f>
        <v>ПРАВИЛЬНО</v>
      </c>
      <c r="B377" s="64" t="s">
        <v>600</v>
      </c>
    </row>
    <row r="378" spans="1:2" x14ac:dyDescent="0.2">
      <c r="A378" t="str">
        <f>IF('раздел 14'!C18&gt;='раздел 14'!C19,"ПРАВИЛЬНО","ОШИБКА")</f>
        <v>ПРАВИЛЬНО</v>
      </c>
      <c r="B378" s="64" t="s">
        <v>601</v>
      </c>
    </row>
    <row r="379" spans="1:2" x14ac:dyDescent="0.2">
      <c r="A379" t="str">
        <f>IF('раздел 14'!C10&gt;='раздел 14'!C22,"ПРАВИЛЬНО","ОШИБКА")</f>
        <v>ПРАВИЛЬНО</v>
      </c>
      <c r="B379" s="64" t="s">
        <v>602</v>
      </c>
    </row>
    <row r="380" spans="1:2" x14ac:dyDescent="0.2">
      <c r="A380" s="52" t="s">
        <v>603</v>
      </c>
    </row>
    <row r="381" spans="1:2" x14ac:dyDescent="0.2">
      <c r="A381" t="str">
        <f>IF('раздел 15'!C10&gt;='раздел 15'!C12,"ПРАВИЛЬНО","ОШИБКА")</f>
        <v>ПРАВИЛЬНО</v>
      </c>
      <c r="B381" s="64" t="s">
        <v>604</v>
      </c>
    </row>
    <row r="382" spans="1:2" x14ac:dyDescent="0.2">
      <c r="A382" t="str">
        <f>IF('раздел 15'!C10&gt;='раздел 15'!C13,"ПРАВИЛЬНО","ОШИБКА")</f>
        <v>ПРАВИЛЬНО</v>
      </c>
      <c r="B382" s="64" t="s">
        <v>605</v>
      </c>
    </row>
    <row r="383" spans="1:2" x14ac:dyDescent="0.2">
      <c r="A383" t="str">
        <f>IF('раздел 15'!C10&gt;=SUM('раздел 15'!C12+'раздел 15'!C13),"ПРАВИЛЬНО","ОШИБКА")</f>
        <v>ПРАВИЛЬНО</v>
      </c>
      <c r="B383" s="64" t="s">
        <v>606</v>
      </c>
    </row>
    <row r="384" spans="1:2" x14ac:dyDescent="0.2">
      <c r="A384" t="str">
        <f>IF('раздел 15'!C6='раздел 14'!C10,"ПРАВИЛЬНО","ОШИБКА")</f>
        <v>ПРАВИЛЬНО</v>
      </c>
      <c r="B384" s="64" t="s">
        <v>607</v>
      </c>
    </row>
  </sheetData>
  <autoFilter ref="A2:B384" xr:uid="{00000000-0009-0000-0000-00000A000000}"/>
  <conditionalFormatting sqref="A1:A1048576">
    <cfRule type="containsText" dxfId="3" priority="3" stopIfTrue="1" operator="containsText" text="ОШИБКА">
      <formula>NOT(ISERROR(SEARCH("ОШИБКА",A1)))</formula>
    </cfRule>
    <cfRule type="containsText" dxfId="2" priority="4" stopIfTrue="1" operator="containsText" text="ПРАВИЛЬНО">
      <formula>NOT(ISERROR(SEARCH("ПРАВИЛЬНО",A1)))</formula>
    </cfRule>
  </conditionalFormatting>
  <conditionalFormatting sqref="A1">
    <cfRule type="cellIs" dxfId="1" priority="1" stopIfTrue="1" operator="greaterThan">
      <formula>68</formula>
    </cfRule>
    <cfRule type="cellIs" dxfId="0" priority="2" stopIfTrue="1" operator="greaterThan">
      <formula>0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Лист12"/>
  <dimension ref="A1:J13"/>
  <sheetViews>
    <sheetView workbookViewId="0">
      <selection activeCell="P28" sqref="P28"/>
    </sheetView>
  </sheetViews>
  <sheetFormatPr defaultRowHeight="12.75" x14ac:dyDescent="0.2"/>
  <sheetData>
    <row r="1" spans="1:10" x14ac:dyDescent="0.2">
      <c r="A1" t="s">
        <v>609</v>
      </c>
      <c r="C1" t="s">
        <v>610</v>
      </c>
      <c r="E1" t="s">
        <v>611</v>
      </c>
      <c r="G1" t="s">
        <v>612</v>
      </c>
      <c r="J1" t="s">
        <v>613</v>
      </c>
    </row>
    <row r="2" spans="1:10" x14ac:dyDescent="0.2">
      <c r="A2">
        <v>2</v>
      </c>
      <c r="C2">
        <v>1</v>
      </c>
      <c r="E2">
        <v>1</v>
      </c>
      <c r="G2">
        <v>70</v>
      </c>
      <c r="J2">
        <v>2</v>
      </c>
    </row>
    <row r="3" spans="1:10" x14ac:dyDescent="0.2">
      <c r="A3">
        <v>3</v>
      </c>
      <c r="C3">
        <v>2</v>
      </c>
      <c r="E3">
        <v>2</v>
      </c>
      <c r="G3">
        <v>22</v>
      </c>
      <c r="J3">
        <v>3</v>
      </c>
    </row>
    <row r="4" spans="1:10" x14ac:dyDescent="0.2">
      <c r="A4">
        <v>5</v>
      </c>
      <c r="E4">
        <v>3</v>
      </c>
      <c r="G4">
        <v>46</v>
      </c>
      <c r="J4">
        <v>14</v>
      </c>
    </row>
    <row r="5" spans="1:10" x14ac:dyDescent="0.2">
      <c r="A5">
        <v>6</v>
      </c>
      <c r="E5">
        <v>4</v>
      </c>
      <c r="G5">
        <v>64</v>
      </c>
    </row>
    <row r="6" spans="1:10" x14ac:dyDescent="0.2">
      <c r="A6">
        <v>7</v>
      </c>
      <c r="E6">
        <v>5</v>
      </c>
      <c r="G6">
        <v>65</v>
      </c>
    </row>
    <row r="7" spans="1:10" x14ac:dyDescent="0.2">
      <c r="A7">
        <v>8</v>
      </c>
      <c r="G7">
        <v>66</v>
      </c>
    </row>
    <row r="8" spans="1:10" x14ac:dyDescent="0.2">
      <c r="A8">
        <v>9</v>
      </c>
      <c r="G8">
        <v>67</v>
      </c>
    </row>
    <row r="9" spans="1:10" x14ac:dyDescent="0.2">
      <c r="A9">
        <v>13</v>
      </c>
      <c r="G9">
        <v>68</v>
      </c>
    </row>
    <row r="10" spans="1:10" x14ac:dyDescent="0.2">
      <c r="A10">
        <v>14</v>
      </c>
    </row>
    <row r="11" spans="1:10" x14ac:dyDescent="0.2">
      <c r="A11">
        <v>15</v>
      </c>
    </row>
    <row r="12" spans="1:10" x14ac:dyDescent="0.2">
      <c r="A12">
        <v>16</v>
      </c>
    </row>
    <row r="13" spans="1:10" x14ac:dyDescent="0.2">
      <c r="A13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2</vt:i4>
      </vt:variant>
    </vt:vector>
  </HeadingPairs>
  <TitlesOfParts>
    <vt:vector size="14" baseType="lpstr">
      <vt:lpstr>раздел 0</vt:lpstr>
      <vt:lpstr>раздел 1,2</vt:lpstr>
      <vt:lpstr>раздел 3</vt:lpstr>
      <vt:lpstr>раздел 4,5</vt:lpstr>
      <vt:lpstr>раздел 6</vt:lpstr>
      <vt:lpstr>раздел 7,8</vt:lpstr>
      <vt:lpstr>раздел 9,10,11</vt:lpstr>
      <vt:lpstr>раздел 12,13</vt:lpstr>
      <vt:lpstr>раздел 14</vt:lpstr>
      <vt:lpstr>раздел 15</vt:lpstr>
      <vt:lpstr>ПРОВЕРКА</vt:lpstr>
      <vt:lpstr>справочник</vt:lpstr>
      <vt:lpstr>'раздел 0'!Область_печати</vt:lpstr>
      <vt:lpstr>тип</vt:lpstr>
    </vt:vector>
  </TitlesOfParts>
  <Company>КонсультантПлюс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User</cp:lastModifiedBy>
  <cp:lastPrinted>2021-11-17T14:36:23Z</cp:lastPrinted>
  <dcterms:created xsi:type="dcterms:W3CDTF">2007-07-16T13:54:33Z</dcterms:created>
  <dcterms:modified xsi:type="dcterms:W3CDTF">2022-08-08T12:59:33Z</dcterms:modified>
</cp:coreProperties>
</file>